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cotland.gov.uk\dc1\fs2_home\U440713\"/>
    </mc:Choice>
  </mc:AlternateContent>
  <bookViews>
    <workbookView xWindow="0" yWindow="0" windowWidth="19200" windowHeight="7050" firstSheet="1" activeTab="1"/>
  </bookViews>
  <sheets>
    <sheet name="Summary" sheetId="6" state="hidden" r:id="rId1"/>
    <sheet name="Introduction" sheetId="1" r:id="rId2"/>
    <sheet name="Instructions" sheetId="2" r:id="rId3"/>
    <sheet name="Price Criteria" sheetId="4" r:id="rId4"/>
    <sheet name="Quality Criteria" sheetId="3" r:id="rId5"/>
    <sheet name="Price &amp; Quality Combined" sheetId="5" r:id="rId6"/>
    <sheet name="Sheet1" sheetId="7" state="hidden" r:id="rId7"/>
  </sheets>
  <calcPr calcId="162913"/>
</workbook>
</file>

<file path=xl/calcChain.xml><?xml version="1.0" encoding="utf-8"?>
<calcChain xmlns="http://schemas.openxmlformats.org/spreadsheetml/2006/main">
  <c r="C13" i="5" l="1"/>
  <c r="C12" i="5"/>
  <c r="AY39" i="3"/>
  <c r="AZ39" i="3" s="1"/>
  <c r="AY38" i="3"/>
  <c r="AZ38" i="3" s="1"/>
  <c r="AY37" i="3"/>
  <c r="AZ37" i="3" s="1"/>
  <c r="BA36" i="3" s="1"/>
  <c r="AY35" i="3"/>
  <c r="AZ35" i="3" s="1"/>
  <c r="AY34" i="3"/>
  <c r="AZ34" i="3"/>
  <c r="AY33" i="3"/>
  <c r="AZ33" i="3" s="1"/>
  <c r="AY31" i="3"/>
  <c r="AZ31" i="3" s="1"/>
  <c r="AY30" i="3"/>
  <c r="AZ30" i="3" s="1"/>
  <c r="AY29" i="3"/>
  <c r="AZ29" i="3" s="1"/>
  <c r="BA28" i="3" s="1"/>
  <c r="AY27" i="3"/>
  <c r="AZ27" i="3" s="1"/>
  <c r="AY26" i="3"/>
  <c r="AZ26" i="3" s="1"/>
  <c r="BA24" i="3" s="1"/>
  <c r="AZ25" i="3"/>
  <c r="AY25" i="3"/>
  <c r="AY23" i="3"/>
  <c r="AZ23" i="3" s="1"/>
  <c r="AY22" i="3"/>
  <c r="AZ22" i="3" s="1"/>
  <c r="AY21" i="3"/>
  <c r="AZ21" i="3" s="1"/>
  <c r="AY19" i="3"/>
  <c r="AZ19" i="3" s="1"/>
  <c r="AY18" i="3"/>
  <c r="AZ18" i="3" s="1"/>
  <c r="BA16" i="3" s="1"/>
  <c r="AZ17" i="3"/>
  <c r="AY17" i="3"/>
  <c r="AY15" i="3"/>
  <c r="AZ15" i="3" s="1"/>
  <c r="AY14" i="3"/>
  <c r="AZ14" i="3" s="1"/>
  <c r="AY13" i="3"/>
  <c r="AZ13" i="3" s="1"/>
  <c r="AU39" i="3"/>
  <c r="AV39" i="3" s="1"/>
  <c r="AU38" i="3"/>
  <c r="AV38" i="3" s="1"/>
  <c r="AU37" i="3"/>
  <c r="AV37" i="3" s="1"/>
  <c r="AW36" i="3" s="1"/>
  <c r="AU35" i="3"/>
  <c r="AV35" i="3" s="1"/>
  <c r="AU34" i="3"/>
  <c r="AV34" i="3"/>
  <c r="AU33" i="3"/>
  <c r="AV33" i="3" s="1"/>
  <c r="AU31" i="3"/>
  <c r="AV31" i="3" s="1"/>
  <c r="AU30" i="3"/>
  <c r="AV30" i="3" s="1"/>
  <c r="AU29" i="3"/>
  <c r="AV29" i="3" s="1"/>
  <c r="AW28" i="3" s="1"/>
  <c r="AU27" i="3"/>
  <c r="AV27" i="3" s="1"/>
  <c r="AU26" i="3"/>
  <c r="AV26" i="3" s="1"/>
  <c r="AU25" i="3"/>
  <c r="AV25" i="3" s="1"/>
  <c r="AW24" i="3" s="1"/>
  <c r="AU23" i="3"/>
  <c r="AV23" i="3"/>
  <c r="AU22" i="3"/>
  <c r="AV22" i="3" s="1"/>
  <c r="AU21" i="3"/>
  <c r="AV21" i="3" s="1"/>
  <c r="AW20" i="3" s="1"/>
  <c r="AV19" i="3"/>
  <c r="AU19" i="3"/>
  <c r="AU18" i="3"/>
  <c r="AV18" i="3" s="1"/>
  <c r="AU17" i="3"/>
  <c r="AV17" i="3" s="1"/>
  <c r="AW16" i="3" s="1"/>
  <c r="AU15" i="3"/>
  <c r="AV15" i="3"/>
  <c r="AU14" i="3"/>
  <c r="AV14" i="3" s="1"/>
  <c r="AU13" i="3"/>
  <c r="AV13" i="3"/>
  <c r="AQ39" i="3"/>
  <c r="AR39" i="3"/>
  <c r="AQ38" i="3"/>
  <c r="AR38" i="3"/>
  <c r="AQ37" i="3"/>
  <c r="AR37" i="3" s="1"/>
  <c r="AS36" i="3" s="1"/>
  <c r="AH22" i="5" s="1"/>
  <c r="AR35" i="3"/>
  <c r="AQ35" i="3"/>
  <c r="AQ34" i="3"/>
  <c r="AR34" i="3" s="1"/>
  <c r="AR33" i="3"/>
  <c r="AQ33" i="3"/>
  <c r="AQ31" i="3"/>
  <c r="AR31" i="3"/>
  <c r="AQ30" i="3"/>
  <c r="AR30" i="3"/>
  <c r="AQ29" i="3"/>
  <c r="AR29" i="3"/>
  <c r="AS28" i="3" s="1"/>
  <c r="AH20" i="5" s="1"/>
  <c r="AQ27" i="3"/>
  <c r="AR27" i="3" s="1"/>
  <c r="AR26" i="3"/>
  <c r="AQ26" i="3"/>
  <c r="AR25" i="3"/>
  <c r="AS24" i="3" s="1"/>
  <c r="AH19" i="5" s="1"/>
  <c r="AQ25" i="3"/>
  <c r="AQ23" i="3"/>
  <c r="AR23" i="3" s="1"/>
  <c r="AS20" i="3" s="1"/>
  <c r="AH18" i="5" s="1"/>
  <c r="AQ22" i="3"/>
  <c r="AR22" i="3"/>
  <c r="AQ21" i="3"/>
  <c r="AR21" i="3"/>
  <c r="AQ19" i="3"/>
  <c r="AR19" i="3" s="1"/>
  <c r="AR18" i="3"/>
  <c r="AQ18" i="3"/>
  <c r="AQ17" i="3"/>
  <c r="AR17" i="3" s="1"/>
  <c r="AQ15" i="3"/>
  <c r="AR15" i="3" s="1"/>
  <c r="AQ14" i="3"/>
  <c r="AR14" i="3" s="1"/>
  <c r="AQ13" i="3"/>
  <c r="AR13" i="3"/>
  <c r="AM39" i="3"/>
  <c r="AN39" i="3" s="1"/>
  <c r="AM38" i="3"/>
  <c r="AN38" i="3" s="1"/>
  <c r="AM37" i="3"/>
  <c r="AN37" i="3" s="1"/>
  <c r="AM35" i="3"/>
  <c r="AN35" i="3" s="1"/>
  <c r="AM34" i="3"/>
  <c r="AN34" i="3" s="1"/>
  <c r="AM33" i="3"/>
  <c r="AN33" i="3" s="1"/>
  <c r="AO32" i="3" s="1"/>
  <c r="AE21" i="5" s="1"/>
  <c r="AM31" i="3"/>
  <c r="AN31" i="3" s="1"/>
  <c r="AM30" i="3"/>
  <c r="AN30" i="3"/>
  <c r="AM29" i="3"/>
  <c r="AN29" i="3"/>
  <c r="AO28" i="3" s="1"/>
  <c r="AE20" i="5" s="1"/>
  <c r="AM27" i="3"/>
  <c r="AN27" i="3" s="1"/>
  <c r="AN26" i="3"/>
  <c r="AM26" i="3"/>
  <c r="AM25" i="3"/>
  <c r="AN25" i="3" s="1"/>
  <c r="AM23" i="3"/>
  <c r="AN23" i="3" s="1"/>
  <c r="AM22" i="3"/>
  <c r="AN22" i="3" s="1"/>
  <c r="AO20" i="3" s="1"/>
  <c r="AE18" i="5" s="1"/>
  <c r="AM21" i="3"/>
  <c r="AN21" i="3"/>
  <c r="AN19" i="3"/>
  <c r="AM19" i="3"/>
  <c r="AN18" i="3"/>
  <c r="AM18" i="3"/>
  <c r="AN17" i="3"/>
  <c r="AO16" i="3" s="1"/>
  <c r="AE17" i="5" s="1"/>
  <c r="AM17" i="3"/>
  <c r="AM15" i="3"/>
  <c r="AN15" i="3"/>
  <c r="AM14" i="3"/>
  <c r="AN14" i="3"/>
  <c r="AM13" i="3"/>
  <c r="AN13" i="3"/>
  <c r="AO12" i="3" s="1"/>
  <c r="AE16" i="5" s="1"/>
  <c r="AI39" i="3"/>
  <c r="AJ39" i="3"/>
  <c r="AI38" i="3"/>
  <c r="AJ38" i="3" s="1"/>
  <c r="AI37" i="3"/>
  <c r="AJ37" i="3" s="1"/>
  <c r="AJ35" i="3"/>
  <c r="AI35" i="3"/>
  <c r="AI34" i="3"/>
  <c r="AJ34" i="3"/>
  <c r="AJ33" i="3"/>
  <c r="AK32" i="3"/>
  <c r="AB21" i="5" s="1"/>
  <c r="AI33" i="3"/>
  <c r="AJ31" i="3"/>
  <c r="AI31" i="3"/>
  <c r="AI30" i="3"/>
  <c r="AJ30" i="3"/>
  <c r="AI29" i="3"/>
  <c r="AJ29" i="3" s="1"/>
  <c r="AK28" i="3" s="1"/>
  <c r="AB20" i="5" s="1"/>
  <c r="AI27" i="3"/>
  <c r="AJ27" i="3"/>
  <c r="AJ26" i="3"/>
  <c r="AI26" i="3"/>
  <c r="AI25" i="3"/>
  <c r="AJ25" i="3"/>
  <c r="AI23" i="3"/>
  <c r="AJ23" i="3"/>
  <c r="AI22" i="3"/>
  <c r="AJ22" i="3"/>
  <c r="AI21" i="3"/>
  <c r="AJ21" i="3" s="1"/>
  <c r="AK20" i="3" s="1"/>
  <c r="AB18" i="5" s="1"/>
  <c r="AJ19" i="3"/>
  <c r="AI19" i="3"/>
  <c r="AI18" i="3"/>
  <c r="AJ18" i="3" s="1"/>
  <c r="AJ17" i="3"/>
  <c r="AK16" i="3" s="1"/>
  <c r="AB17" i="5" s="1"/>
  <c r="AI17" i="3"/>
  <c r="AI15" i="3"/>
  <c r="AJ15" i="3"/>
  <c r="AI14" i="3"/>
  <c r="AJ14" i="3"/>
  <c r="AI13" i="3"/>
  <c r="AJ13" i="3"/>
  <c r="AK12" i="3" s="1"/>
  <c r="AB16" i="5" s="1"/>
  <c r="AE39" i="3"/>
  <c r="AF39" i="3"/>
  <c r="AE38" i="3"/>
  <c r="AF38" i="3" s="1"/>
  <c r="AE37" i="3"/>
  <c r="AF37" i="3" s="1"/>
  <c r="AG36" i="3" s="1"/>
  <c r="Y22" i="5" s="1"/>
  <c r="AF35" i="3"/>
  <c r="AE35" i="3"/>
  <c r="AE34" i="3"/>
  <c r="AF34" i="3"/>
  <c r="AF33" i="3"/>
  <c r="AG32" i="3" s="1"/>
  <c r="Y21" i="5" s="1"/>
  <c r="AE33" i="3"/>
  <c r="AF31" i="3"/>
  <c r="AE31" i="3"/>
  <c r="AE30" i="3"/>
  <c r="AF30" i="3"/>
  <c r="AE29" i="3"/>
  <c r="AF29" i="3" s="1"/>
  <c r="AG28" i="3" s="1"/>
  <c r="Y20" i="5" s="1"/>
  <c r="AE27" i="3"/>
  <c r="AF27" i="3"/>
  <c r="AE26" i="3"/>
  <c r="AF26" i="3" s="1"/>
  <c r="AE25" i="3"/>
  <c r="AF25" i="3"/>
  <c r="AE23" i="3"/>
  <c r="AF23" i="3"/>
  <c r="AE22" i="3"/>
  <c r="AF22" i="3"/>
  <c r="AE21" i="3"/>
  <c r="AF21" i="3" s="1"/>
  <c r="AG20" i="3" s="1"/>
  <c r="Y18" i="5" s="1"/>
  <c r="AF19" i="3"/>
  <c r="AE19" i="3"/>
  <c r="AE18" i="3"/>
  <c r="AF18" i="3" s="1"/>
  <c r="AF17" i="3"/>
  <c r="AE17" i="3"/>
  <c r="AE15" i="3"/>
  <c r="AF15" i="3"/>
  <c r="AE14" i="3"/>
  <c r="AF14" i="3"/>
  <c r="AE13" i="3"/>
  <c r="AF13" i="3"/>
  <c r="AG12" i="3" s="1"/>
  <c r="Y16" i="5" s="1"/>
  <c r="AA39" i="3"/>
  <c r="AB39" i="3"/>
  <c r="AA38" i="3"/>
  <c r="AB38" i="3" s="1"/>
  <c r="AA37" i="3"/>
  <c r="AB37" i="3" s="1"/>
  <c r="AA35" i="3"/>
  <c r="AB35" i="3" s="1"/>
  <c r="AC32" i="3" s="1"/>
  <c r="V21" i="5" s="1"/>
  <c r="AA34" i="3"/>
  <c r="AB34" i="3"/>
  <c r="AB33" i="3"/>
  <c r="AA33" i="3"/>
  <c r="AA31" i="3"/>
  <c r="AB31" i="3" s="1"/>
  <c r="AA30" i="3"/>
  <c r="AB30" i="3"/>
  <c r="AA29" i="3"/>
  <c r="AB29" i="3" s="1"/>
  <c r="AC28" i="3" s="1"/>
  <c r="V20" i="5" s="1"/>
  <c r="AA27" i="3"/>
  <c r="AB27" i="3"/>
  <c r="AA26" i="3"/>
  <c r="AB26" i="3" s="1"/>
  <c r="AA25" i="3"/>
  <c r="AB25" i="3"/>
  <c r="AA23" i="3"/>
  <c r="AB23" i="3" s="1"/>
  <c r="AA22" i="3"/>
  <c r="AB22" i="3" s="1"/>
  <c r="AC20" i="3" s="1"/>
  <c r="V18" i="5" s="1"/>
  <c r="AA21" i="3"/>
  <c r="AB21" i="3"/>
  <c r="AB19" i="3"/>
  <c r="AA19" i="3"/>
  <c r="AA18" i="3"/>
  <c r="AB18" i="3" s="1"/>
  <c r="AB17" i="3"/>
  <c r="AA17" i="3"/>
  <c r="AA15" i="3"/>
  <c r="AB15" i="3"/>
  <c r="AA14" i="3"/>
  <c r="AB14" i="3"/>
  <c r="AC12" i="3" s="1"/>
  <c r="V16" i="5" s="1"/>
  <c r="AA13" i="3"/>
  <c r="AB13" i="3"/>
  <c r="W39" i="3"/>
  <c r="X39" i="3" s="1"/>
  <c r="W38" i="3"/>
  <c r="X38" i="3"/>
  <c r="W37" i="3"/>
  <c r="X37" i="3"/>
  <c r="Y36" i="3" s="1"/>
  <c r="S22" i="5" s="1"/>
  <c r="X35" i="3"/>
  <c r="W35" i="3"/>
  <c r="W34" i="3"/>
  <c r="X34" i="3"/>
  <c r="W33" i="3"/>
  <c r="X33" i="3" s="1"/>
  <c r="Y32" i="3" s="1"/>
  <c r="S21" i="5" s="1"/>
  <c r="W31" i="3"/>
  <c r="X31" i="3" s="1"/>
  <c r="W30" i="3"/>
  <c r="X30" i="3"/>
  <c r="W29" i="3"/>
  <c r="X29" i="3" s="1"/>
  <c r="Y28" i="3" s="1"/>
  <c r="S20" i="5" s="1"/>
  <c r="W27" i="3"/>
  <c r="X27" i="3" s="1"/>
  <c r="Y24" i="3" s="1"/>
  <c r="S19" i="5" s="1"/>
  <c r="X26" i="3"/>
  <c r="W26" i="3"/>
  <c r="W25" i="3"/>
  <c r="X25" i="3"/>
  <c r="W23" i="3"/>
  <c r="X23" i="3" s="1"/>
  <c r="X22" i="3"/>
  <c r="W22" i="3"/>
  <c r="W21" i="3"/>
  <c r="X21" i="3" s="1"/>
  <c r="Y20" i="3" s="1"/>
  <c r="S18" i="5" s="1"/>
  <c r="W19" i="3"/>
  <c r="X19" i="3" s="1"/>
  <c r="W18" i="3"/>
  <c r="X18" i="3" s="1"/>
  <c r="X17" i="3"/>
  <c r="W17" i="3"/>
  <c r="X15" i="3"/>
  <c r="W15" i="3"/>
  <c r="W14" i="3"/>
  <c r="X14" i="3"/>
  <c r="W13" i="3"/>
  <c r="X13" i="3" s="1"/>
  <c r="Y12" i="3" s="1"/>
  <c r="S16" i="5" s="1"/>
  <c r="S39" i="3"/>
  <c r="T39" i="3"/>
  <c r="S38" i="3"/>
  <c r="T38" i="3"/>
  <c r="S37" i="3"/>
  <c r="T37" i="3"/>
  <c r="U36" i="3" s="1"/>
  <c r="P22" i="5" s="1"/>
  <c r="T35" i="3"/>
  <c r="S35" i="3"/>
  <c r="S34" i="3"/>
  <c r="T34" i="3" s="1"/>
  <c r="S33" i="3"/>
  <c r="T33" i="3" s="1"/>
  <c r="U32" i="3" s="1"/>
  <c r="P21" i="5" s="1"/>
  <c r="S31" i="3"/>
  <c r="T31" i="3" s="1"/>
  <c r="S30" i="3"/>
  <c r="T30" i="3"/>
  <c r="S29" i="3"/>
  <c r="T29" i="3" s="1"/>
  <c r="U28" i="3" s="1"/>
  <c r="P20" i="5" s="1"/>
  <c r="S27" i="3"/>
  <c r="T27" i="3" s="1"/>
  <c r="T26" i="3"/>
  <c r="S26" i="3"/>
  <c r="S25" i="3"/>
  <c r="T25" i="3" s="1"/>
  <c r="S23" i="3"/>
  <c r="T23" i="3"/>
  <c r="T22" i="3"/>
  <c r="S22" i="3"/>
  <c r="S21" i="3"/>
  <c r="T21" i="3" s="1"/>
  <c r="T19" i="3"/>
  <c r="S19" i="3"/>
  <c r="S18" i="3"/>
  <c r="T18" i="3"/>
  <c r="T17" i="3"/>
  <c r="S17" i="3"/>
  <c r="S15" i="3"/>
  <c r="T15" i="3" s="1"/>
  <c r="S14" i="3"/>
  <c r="T14" i="3" s="1"/>
  <c r="U12" i="3" s="1"/>
  <c r="P16" i="5" s="1"/>
  <c r="S13" i="3"/>
  <c r="T13" i="3"/>
  <c r="O39" i="3"/>
  <c r="P39" i="3" s="1"/>
  <c r="O38" i="3"/>
  <c r="P38" i="3" s="1"/>
  <c r="O37" i="3"/>
  <c r="P37" i="3" s="1"/>
  <c r="Q36" i="3" s="1"/>
  <c r="M22" i="5" s="1"/>
  <c r="O35" i="3"/>
  <c r="P35" i="3" s="1"/>
  <c r="O34" i="3"/>
  <c r="P34" i="3" s="1"/>
  <c r="O33" i="3"/>
  <c r="P33" i="3" s="1"/>
  <c r="Q32" i="3" s="1"/>
  <c r="M21" i="5" s="1"/>
  <c r="O31" i="3"/>
  <c r="P31" i="3"/>
  <c r="O30" i="3"/>
  <c r="P30" i="3" s="1"/>
  <c r="O29" i="3"/>
  <c r="P29" i="3" s="1"/>
  <c r="P27" i="3"/>
  <c r="O27" i="3"/>
  <c r="O26" i="3"/>
  <c r="P26" i="3" s="1"/>
  <c r="O25" i="3"/>
  <c r="P25" i="3" s="1"/>
  <c r="Q24" i="3" s="1"/>
  <c r="M19" i="5" s="1"/>
  <c r="O23" i="3"/>
  <c r="P23" i="3"/>
  <c r="O22" i="3"/>
  <c r="P22" i="3"/>
  <c r="O21" i="3"/>
  <c r="P21" i="3"/>
  <c r="O19" i="3"/>
  <c r="P19" i="3" s="1"/>
  <c r="O18" i="3"/>
  <c r="P18" i="3" s="1"/>
  <c r="O17" i="3"/>
  <c r="P17" i="3" s="1"/>
  <c r="O15" i="3"/>
  <c r="P15" i="3" s="1"/>
  <c r="O14" i="3"/>
  <c r="P14" i="3" s="1"/>
  <c r="O13" i="3"/>
  <c r="P13" i="3" s="1"/>
  <c r="K39" i="3"/>
  <c r="L39" i="3"/>
  <c r="K38" i="3"/>
  <c r="L38" i="3"/>
  <c r="K37" i="3"/>
  <c r="L37" i="3"/>
  <c r="M36" i="3" s="1"/>
  <c r="J22" i="5" s="1"/>
  <c r="K35" i="3"/>
  <c r="L35" i="3"/>
  <c r="K34" i="3"/>
  <c r="L34" i="3" s="1"/>
  <c r="K33" i="3"/>
  <c r="L33" i="3" s="1"/>
  <c r="L31" i="3"/>
  <c r="K31" i="3"/>
  <c r="K30" i="3"/>
  <c r="L30" i="3"/>
  <c r="K29" i="3"/>
  <c r="L29" i="3" s="1"/>
  <c r="M28" i="3" s="1"/>
  <c r="J20" i="5" s="1"/>
  <c r="K27" i="3"/>
  <c r="L27" i="3"/>
  <c r="K26" i="3"/>
  <c r="L26" i="3"/>
  <c r="K25" i="3"/>
  <c r="L25" i="3"/>
  <c r="K23" i="3"/>
  <c r="L23" i="3"/>
  <c r="K22" i="3"/>
  <c r="L22" i="3" s="1"/>
  <c r="M20" i="3" s="1"/>
  <c r="J18" i="5" s="1"/>
  <c r="K21" i="3"/>
  <c r="L21" i="3"/>
  <c r="K19" i="3"/>
  <c r="L19" i="3" s="1"/>
  <c r="K18" i="3"/>
  <c r="L18" i="3" s="1"/>
  <c r="K17" i="3"/>
  <c r="L17" i="3" s="1"/>
  <c r="K15" i="3"/>
  <c r="L15" i="3" s="1"/>
  <c r="K14" i="3"/>
  <c r="L14" i="3" s="1"/>
  <c r="L13" i="3"/>
  <c r="M12" i="3" s="1"/>
  <c r="J16" i="5" s="1"/>
  <c r="K13" i="3"/>
  <c r="H34" i="3"/>
  <c r="H21" i="3"/>
  <c r="I36" i="4"/>
  <c r="AF22" i="5"/>
  <c r="AF21" i="5"/>
  <c r="AF20" i="5"/>
  <c r="AF19" i="5"/>
  <c r="AF18" i="5"/>
  <c r="AF17" i="5"/>
  <c r="AF16" i="5"/>
  <c r="AC22" i="5"/>
  <c r="AC21" i="5"/>
  <c r="AC20" i="5"/>
  <c r="AC19" i="5"/>
  <c r="AC18" i="5"/>
  <c r="AC17" i="5"/>
  <c r="AC16" i="5"/>
  <c r="Z22" i="5"/>
  <c r="Z21" i="5"/>
  <c r="Z20" i="5"/>
  <c r="Z19" i="5"/>
  <c r="Z18" i="5"/>
  <c r="Z17" i="5"/>
  <c r="Z16" i="5"/>
  <c r="W22" i="5"/>
  <c r="W21" i="5"/>
  <c r="W20" i="5"/>
  <c r="W19" i="5"/>
  <c r="W18" i="5"/>
  <c r="W17" i="5"/>
  <c r="W16" i="5"/>
  <c r="T22" i="5"/>
  <c r="T21" i="5"/>
  <c r="T20" i="5"/>
  <c r="T19" i="5"/>
  <c r="T18" i="5"/>
  <c r="T17" i="5"/>
  <c r="T16" i="5"/>
  <c r="Q22" i="5"/>
  <c r="Q21" i="5"/>
  <c r="Q20" i="5"/>
  <c r="Q19" i="5"/>
  <c r="Q18" i="5"/>
  <c r="Q17" i="5"/>
  <c r="Q16" i="5"/>
  <c r="N22" i="5"/>
  <c r="N21" i="5"/>
  <c r="N20" i="5"/>
  <c r="N19" i="5"/>
  <c r="N18" i="5"/>
  <c r="N17" i="5"/>
  <c r="N16" i="5"/>
  <c r="K22" i="5"/>
  <c r="K21" i="5"/>
  <c r="K20" i="5"/>
  <c r="K19" i="5"/>
  <c r="K18" i="5"/>
  <c r="K17" i="5"/>
  <c r="K16" i="5"/>
  <c r="H22" i="5"/>
  <c r="H21" i="5"/>
  <c r="H20" i="5"/>
  <c r="H19" i="5"/>
  <c r="H18" i="5"/>
  <c r="H17" i="5"/>
  <c r="H16" i="5"/>
  <c r="D17" i="5"/>
  <c r="D16" i="5"/>
  <c r="G39" i="3"/>
  <c r="H39" i="3" s="1"/>
  <c r="G38" i="3"/>
  <c r="H38" i="3" s="1"/>
  <c r="G37" i="3"/>
  <c r="H37" i="3" s="1"/>
  <c r="G35" i="3"/>
  <c r="H35" i="3" s="1"/>
  <c r="G34" i="3"/>
  <c r="G33" i="3"/>
  <c r="H33" i="3" s="1"/>
  <c r="I32" i="3" s="1"/>
  <c r="G21" i="5" s="1"/>
  <c r="G31" i="3"/>
  <c r="H31" i="3" s="1"/>
  <c r="G30" i="3"/>
  <c r="H30" i="3" s="1"/>
  <c r="G29" i="3"/>
  <c r="H29" i="3" s="1"/>
  <c r="E20" i="5"/>
  <c r="G27" i="3"/>
  <c r="H27" i="3" s="1"/>
  <c r="G26" i="3"/>
  <c r="H26" i="3" s="1"/>
  <c r="G25" i="3"/>
  <c r="H25" i="3" s="1"/>
  <c r="G23" i="3"/>
  <c r="H23" i="3" s="1"/>
  <c r="G22" i="3"/>
  <c r="H22" i="3" s="1"/>
  <c r="I20" i="3" s="1"/>
  <c r="G18" i="5" s="1"/>
  <c r="G21" i="3"/>
  <c r="G19" i="3"/>
  <c r="H19" i="3" s="1"/>
  <c r="G18" i="3"/>
  <c r="H18" i="3" s="1"/>
  <c r="G17" i="3"/>
  <c r="H17" i="3" s="1"/>
  <c r="G15" i="3"/>
  <c r="H15" i="3" s="1"/>
  <c r="G14" i="3"/>
  <c r="H14" i="3" s="1"/>
  <c r="G13" i="3"/>
  <c r="H13" i="3" s="1"/>
  <c r="I12" i="3" s="1"/>
  <c r="B22" i="5"/>
  <c r="B21" i="5"/>
  <c r="B20" i="5"/>
  <c r="B19" i="5"/>
  <c r="B18" i="5"/>
  <c r="B17" i="5"/>
  <c r="B16" i="5"/>
  <c r="BY14" i="5"/>
  <c r="BV14" i="5"/>
  <c r="BS14" i="5"/>
  <c r="BP14" i="5"/>
  <c r="BM14" i="5"/>
  <c r="BJ14" i="5"/>
  <c r="BG14" i="5"/>
  <c r="BD14" i="5"/>
  <c r="BA14" i="5"/>
  <c r="AX14" i="5"/>
  <c r="AU14" i="5"/>
  <c r="AR14" i="5"/>
  <c r="AO14" i="5"/>
  <c r="AL14" i="5"/>
  <c r="AI14" i="5"/>
  <c r="AF14" i="5"/>
  <c r="AF28" i="5"/>
  <c r="AC14" i="5"/>
  <c r="AC29" i="5" s="1"/>
  <c r="Z14" i="5"/>
  <c r="Z29" i="5" s="1"/>
  <c r="W14" i="5"/>
  <c r="W28" i="5" s="1"/>
  <c r="T14" i="5"/>
  <c r="T29" i="5"/>
  <c r="Q14" i="5"/>
  <c r="Q28" i="5" s="1"/>
  <c r="N14" i="5"/>
  <c r="K14" i="5"/>
  <c r="K28" i="5" s="1"/>
  <c r="H14" i="5"/>
  <c r="H29" i="5" s="1"/>
  <c r="H28" i="5"/>
  <c r="E14" i="5"/>
  <c r="E28" i="5" s="1"/>
  <c r="CX10" i="3"/>
  <c r="CT10" i="3"/>
  <c r="CP10" i="3"/>
  <c r="CL10" i="3"/>
  <c r="CH10" i="3"/>
  <c r="CD10" i="3"/>
  <c r="BZ10" i="3"/>
  <c r="BV10" i="3"/>
  <c r="BR10" i="3"/>
  <c r="BN10" i="3"/>
  <c r="BJ10" i="3"/>
  <c r="BF10" i="3"/>
  <c r="BB10" i="3"/>
  <c r="AX10" i="3"/>
  <c r="AT10" i="3"/>
  <c r="AP10" i="3"/>
  <c r="AL10" i="3"/>
  <c r="AH10" i="3"/>
  <c r="AD10" i="3"/>
  <c r="Z10" i="3"/>
  <c r="V10" i="3"/>
  <c r="R10" i="3"/>
  <c r="N10" i="3"/>
  <c r="J10" i="3"/>
  <c r="F10" i="3"/>
  <c r="BX9" i="4"/>
  <c r="BU9" i="4"/>
  <c r="BR9" i="4"/>
  <c r="BO9" i="4"/>
  <c r="BL9" i="4"/>
  <c r="BI9" i="4"/>
  <c r="BF9" i="4"/>
  <c r="BC9" i="4"/>
  <c r="AZ9" i="4"/>
  <c r="AW9" i="4"/>
  <c r="AT9" i="4"/>
  <c r="AQ9" i="4"/>
  <c r="AN9" i="4"/>
  <c r="AK9" i="4"/>
  <c r="AH9" i="4"/>
  <c r="AE9" i="4"/>
  <c r="AB9" i="4"/>
  <c r="Y9" i="4"/>
  <c r="V9" i="4"/>
  <c r="S9" i="4"/>
  <c r="P9" i="4"/>
  <c r="M9" i="4"/>
  <c r="J9" i="4"/>
  <c r="G9" i="4"/>
  <c r="D9" i="4"/>
  <c r="A5" i="6"/>
  <c r="A6" i="6"/>
  <c r="A7" i="6"/>
  <c r="A8" i="6"/>
  <c r="A9" i="6"/>
  <c r="A10" i="6"/>
  <c r="A11" i="6"/>
  <c r="A12" i="6"/>
  <c r="A13" i="6"/>
  <c r="A4" i="6"/>
  <c r="D19" i="5"/>
  <c r="D22" i="5"/>
  <c r="D21" i="5"/>
  <c r="D20" i="5"/>
  <c r="D18" i="5"/>
  <c r="X36" i="4"/>
  <c r="Y28" i="5" s="1"/>
  <c r="Y29" i="5" s="1"/>
  <c r="Y31" i="5" s="1"/>
  <c r="AG35" i="4"/>
  <c r="AD35" i="4"/>
  <c r="AA35" i="4"/>
  <c r="X35" i="4"/>
  <c r="U35" i="4"/>
  <c r="R35" i="4"/>
  <c r="O35" i="4"/>
  <c r="L35" i="4"/>
  <c r="I35" i="4"/>
  <c r="F35" i="4"/>
  <c r="AG30" i="4"/>
  <c r="AD30" i="4"/>
  <c r="AA30" i="4"/>
  <c r="X30" i="4"/>
  <c r="U30" i="4"/>
  <c r="R30" i="4"/>
  <c r="R36" i="4" s="1"/>
  <c r="S28" i="5" s="1"/>
  <c r="S29" i="5" s="1"/>
  <c r="S31" i="5" s="1"/>
  <c r="O30" i="4"/>
  <c r="L30" i="4"/>
  <c r="I30" i="4"/>
  <c r="F30" i="4"/>
  <c r="AG23" i="4"/>
  <c r="AG36" i="4"/>
  <c r="AH28" i="5" s="1"/>
  <c r="AH29" i="5" s="1"/>
  <c r="AH31" i="5" s="1"/>
  <c r="AD23" i="4"/>
  <c r="AD36" i="4" s="1"/>
  <c r="AE28" i="5" s="1"/>
  <c r="AE29" i="5" s="1"/>
  <c r="AA23" i="4"/>
  <c r="AA36" i="4" s="1"/>
  <c r="AB28" i="5" s="1"/>
  <c r="AB29" i="5" s="1"/>
  <c r="X23" i="4"/>
  <c r="U23" i="4"/>
  <c r="U36" i="4" s="1"/>
  <c r="V28" i="5" s="1"/>
  <c r="V29" i="5" s="1"/>
  <c r="R23" i="4"/>
  <c r="O23" i="4"/>
  <c r="L23" i="4"/>
  <c r="L36" i="4" s="1"/>
  <c r="M28" i="5" s="1"/>
  <c r="M29" i="5" s="1"/>
  <c r="I23" i="4"/>
  <c r="J28" i="5"/>
  <c r="J29" i="5" s="1"/>
  <c r="I31" i="5" s="1"/>
  <c r="F23" i="4"/>
  <c r="Q29" i="5"/>
  <c r="T28" i="5"/>
  <c r="AC28" i="5"/>
  <c r="W29" i="5"/>
  <c r="Z28" i="5"/>
  <c r="E21" i="5"/>
  <c r="K29" i="5"/>
  <c r="AF29" i="5"/>
  <c r="Q36" i="5"/>
  <c r="E19" i="5"/>
  <c r="E16" i="5"/>
  <c r="N36" i="5"/>
  <c r="AF36" i="5"/>
  <c r="AC36" i="5"/>
  <c r="Z36" i="5"/>
  <c r="T36" i="5"/>
  <c r="W36" i="5"/>
  <c r="G16" i="5"/>
  <c r="E22" i="5"/>
  <c r="E18" i="5"/>
  <c r="E17" i="5"/>
  <c r="K36" i="5"/>
  <c r="E36" i="5"/>
  <c r="H36" i="5"/>
  <c r="AW12" i="3"/>
  <c r="AS12" i="3"/>
  <c r="AH16" i="5" s="1"/>
  <c r="AK24" i="3"/>
  <c r="AB19" i="5" s="1"/>
  <c r="AG24" i="3"/>
  <c r="Y19" i="5" s="1"/>
  <c r="Y16" i="3"/>
  <c r="S17" i="5" s="1"/>
  <c r="U16" i="3"/>
  <c r="P17" i="5" s="1"/>
  <c r="U20" i="3"/>
  <c r="P18" i="5" s="1"/>
  <c r="Q20" i="3"/>
  <c r="M18" i="5" s="1"/>
  <c r="Q28" i="3"/>
  <c r="M20" i="5" s="1"/>
  <c r="M24" i="3"/>
  <c r="J19" i="5" s="1"/>
  <c r="V31" i="5" l="1"/>
  <c r="U31" i="5"/>
  <c r="AD31" i="5"/>
  <c r="AE31" i="5"/>
  <c r="AB31" i="5"/>
  <c r="AA31" i="5"/>
  <c r="J31" i="5"/>
  <c r="F36" i="4"/>
  <c r="G28" i="5" s="1"/>
  <c r="M16" i="3"/>
  <c r="J17" i="5" s="1"/>
  <c r="Q16" i="3"/>
  <c r="M17" i="5" s="1"/>
  <c r="S23" i="5"/>
  <c r="AG16" i="3"/>
  <c r="Y17" i="5" s="1"/>
  <c r="Y23" i="5" s="1"/>
  <c r="N29" i="5"/>
  <c r="N28" i="5"/>
  <c r="I24" i="3"/>
  <c r="G19" i="5" s="1"/>
  <c r="M32" i="3"/>
  <c r="J21" i="5" s="1"/>
  <c r="AO24" i="3"/>
  <c r="AE19" i="5" s="1"/>
  <c r="AE23" i="5" s="1"/>
  <c r="AS32" i="3"/>
  <c r="AH21" i="5" s="1"/>
  <c r="AH23" i="5" s="1"/>
  <c r="O36" i="4"/>
  <c r="P28" i="5" s="1"/>
  <c r="P29" i="5" s="1"/>
  <c r="L31" i="5"/>
  <c r="M31" i="5"/>
  <c r="I16" i="3"/>
  <c r="G17" i="5" s="1"/>
  <c r="G23" i="5" s="1"/>
  <c r="I36" i="3"/>
  <c r="G22" i="5" s="1"/>
  <c r="J23" i="5"/>
  <c r="Q12" i="3"/>
  <c r="M16" i="5" s="1"/>
  <c r="M23" i="5" s="1"/>
  <c r="AC36" i="3"/>
  <c r="V22" i="5" s="1"/>
  <c r="BA20" i="3"/>
  <c r="D23" i="5"/>
  <c r="U24" i="3"/>
  <c r="P19" i="5" s="1"/>
  <c r="AS16" i="3"/>
  <c r="AH17" i="5" s="1"/>
  <c r="BA12" i="3"/>
  <c r="P23" i="5"/>
  <c r="I28" i="3"/>
  <c r="G20" i="5" s="1"/>
  <c r="AC16" i="3"/>
  <c r="V17" i="5" s="1"/>
  <c r="V23" i="5" s="1"/>
  <c r="AC24" i="3"/>
  <c r="V19" i="5" s="1"/>
  <c r="AK36" i="3"/>
  <c r="AB22" i="5" s="1"/>
  <c r="AB23" i="5" s="1"/>
  <c r="AO36" i="3"/>
  <c r="AE22" i="5" s="1"/>
  <c r="AW32" i="3"/>
  <c r="BA32" i="3"/>
  <c r="R31" i="5"/>
  <c r="AG31" i="5"/>
  <c r="X31" i="5"/>
  <c r="E29" i="5"/>
  <c r="AE26" i="5" l="1"/>
  <c r="AC35" i="5"/>
  <c r="AE24" i="5"/>
  <c r="G24" i="5"/>
  <c r="G26" i="5"/>
  <c r="E35" i="5"/>
  <c r="Y24" i="5"/>
  <c r="Y26" i="5"/>
  <c r="W35" i="5"/>
  <c r="T35" i="5"/>
  <c r="V26" i="5"/>
  <c r="V24" i="5"/>
  <c r="AH26" i="5"/>
  <c r="AH24" i="5"/>
  <c r="AF35" i="5"/>
  <c r="P26" i="5"/>
  <c r="N35" i="5"/>
  <c r="P24" i="5"/>
  <c r="K35" i="5"/>
  <c r="M24" i="5"/>
  <c r="M26" i="5"/>
  <c r="Q35" i="5"/>
  <c r="S24" i="5"/>
  <c r="S26" i="5"/>
  <c r="H35" i="5"/>
  <c r="J24" i="5"/>
  <c r="J26" i="5"/>
  <c r="C44" i="5"/>
  <c r="G29" i="5"/>
  <c r="D29" i="5"/>
  <c r="P31" i="5"/>
  <c r="O31" i="5"/>
  <c r="Z35" i="5"/>
  <c r="AB26" i="5"/>
  <c r="AB24" i="5"/>
  <c r="AE30" i="5" l="1"/>
  <c r="AE32" i="5" s="1"/>
  <c r="B12" i="6" s="1"/>
  <c r="AD30" i="5"/>
  <c r="S30" i="5"/>
  <c r="S32" i="5" s="1"/>
  <c r="B8" i="6" s="1"/>
  <c r="R30" i="5"/>
  <c r="O30" i="5"/>
  <c r="P30" i="5"/>
  <c r="P32" i="5" s="1"/>
  <c r="B7" i="6" s="1"/>
  <c r="X30" i="5"/>
  <c r="Y30" i="5"/>
  <c r="Y32" i="5" s="1"/>
  <c r="B10" i="6" s="1"/>
  <c r="G31" i="5"/>
  <c r="F31" i="5"/>
  <c r="L30" i="5"/>
  <c r="M30" i="5"/>
  <c r="M32" i="5" s="1"/>
  <c r="B6" i="6" s="1"/>
  <c r="AH30" i="5"/>
  <c r="AH32" i="5" s="1"/>
  <c r="B13" i="6" s="1"/>
  <c r="AG30" i="5"/>
  <c r="F30" i="5"/>
  <c r="G30" i="5"/>
  <c r="J30" i="5"/>
  <c r="J32" i="5" s="1"/>
  <c r="B5" i="6" s="1"/>
  <c r="I30" i="5"/>
  <c r="U30" i="5"/>
  <c r="V30" i="5"/>
  <c r="V32" i="5" s="1"/>
  <c r="B9" i="6" s="1"/>
  <c r="AE34" i="5"/>
  <c r="AA30" i="5"/>
  <c r="AB30" i="5"/>
  <c r="AB32" i="5" s="1"/>
  <c r="B11" i="6" s="1"/>
  <c r="J34" i="5"/>
  <c r="P34" i="5"/>
  <c r="M34" i="5" l="1"/>
  <c r="G32" i="5"/>
  <c r="AH34" i="5"/>
  <c r="AB34" i="5"/>
  <c r="Y34" i="5"/>
  <c r="S34" i="5"/>
  <c r="V34" i="5"/>
  <c r="B4" i="6" l="1"/>
  <c r="G34" i="5"/>
  <c r="P33" i="5" l="1"/>
  <c r="C7" i="6" s="1"/>
  <c r="G33" i="5"/>
  <c r="C4" i="6" s="1"/>
  <c r="AE33" i="5"/>
  <c r="C12" i="6" s="1"/>
  <c r="J33" i="5"/>
  <c r="C5" i="6" s="1"/>
  <c r="AB33" i="5"/>
  <c r="C11" i="6" s="1"/>
  <c r="Y33" i="5"/>
  <c r="C10" i="6" s="1"/>
  <c r="S33" i="5"/>
  <c r="C8" i="6" s="1"/>
  <c r="M33" i="5"/>
  <c r="C6" i="6" s="1"/>
  <c r="AH33" i="5"/>
  <c r="C13" i="6" s="1"/>
  <c r="V33" i="5"/>
  <c r="C9" i="6" s="1"/>
</calcChain>
</file>

<file path=xl/sharedStrings.xml><?xml version="1.0" encoding="utf-8"?>
<sst xmlns="http://schemas.openxmlformats.org/spreadsheetml/2006/main" count="332" uniqueCount="205">
  <si>
    <t>INTRODUCTION TO THE QUALITY PRICE MATRIX</t>
  </si>
  <si>
    <t>The Quality Price Matrix should be used where contracts are awarded on the basis of most economically advantageous tender (MEAT).</t>
  </si>
  <si>
    <t>By using the Quality Price Matrix, it is possible to identify the best value for money proposal taking account of both qualitative and financial criteria.</t>
  </si>
  <si>
    <r>
      <t>Establish Tender Award Criteria</t>
    </r>
    <r>
      <rPr>
        <sz val="11"/>
        <rFont val="Arial"/>
        <family val="2"/>
      </rPr>
      <t xml:space="preserve"> (this matrix can be used to assist in this process)</t>
    </r>
  </si>
  <si>
    <t xml:space="preserve">The Purchasing Officer should work with the UIG to agree appropriate award criteria, based upon their knowledge of the goods or services to be procured and the critical aspects of the requirement as identified in the Specification. </t>
  </si>
  <si>
    <t>The criteria identified must relate directly to the goods, services or works to be provided and not focus the characteristics of the individual suppliers. Each award criterion should be clearly defined, so that there is a common understanding of what it means.</t>
  </si>
  <si>
    <t>Some examples of award criteria are given below</t>
  </si>
  <si>
    <t xml:space="preserve">    Quality/Technical Merit </t>
  </si>
  <si>
    <t xml:space="preserve">    Design, functional characteristics and aesthetics</t>
  </si>
  <si>
    <t xml:space="preserve">    Sustainability </t>
  </si>
  <si>
    <t xml:space="preserve">    Innovation, where appropriate</t>
  </si>
  <si>
    <t xml:space="preserve">    Maintenance, ongoing technical support or after sales service</t>
  </si>
  <si>
    <t xml:space="preserve">    Delivery or period of completion</t>
  </si>
  <si>
    <t xml:space="preserve">    Price</t>
  </si>
  <si>
    <t>Weighting the Criteria</t>
  </si>
  <si>
    <t>The Purchasing Officer should work with the UIG to decide on an overall ratio or split between price and quality criteria and allocate weightings to any sub-criteria as appropriate.</t>
  </si>
  <si>
    <t>Description</t>
  </si>
  <si>
    <t>Suggested Price/Quality Ratio</t>
  </si>
  <si>
    <t>Routine</t>
  </si>
  <si>
    <t>• Low Value/High Volume</t>
  </si>
  <si>
    <t>90:10 to 80:20</t>
  </si>
  <si>
    <t>• Many Sources of Supply</t>
  </si>
  <si>
    <t>• Many Existing Alternatives</t>
  </si>
  <si>
    <t>Leverage</t>
  </si>
  <si>
    <t>• High spend area</t>
  </si>
  <si>
    <t>70:30 to 60:40</t>
  </si>
  <si>
    <t>• Commercial involvement can influence price.</t>
  </si>
  <si>
    <t>Strategic</t>
  </si>
  <si>
    <t>• Strategic to Operations</t>
  </si>
  <si>
    <t>60:40 to 50:50 to 40:60</t>
  </si>
  <si>
    <t>• Few Sources of Supply</t>
  </si>
  <si>
    <t>• Large Spend Area</t>
  </si>
  <si>
    <t>• Specification may be complex</t>
  </si>
  <si>
    <t>Bottleneck</t>
  </si>
  <si>
    <t>• Few Sources of Supply and alternatives available</t>
  </si>
  <si>
    <t>40:60 to 10:90</t>
  </si>
  <si>
    <t>• Complex specifications</t>
  </si>
  <si>
    <t>• If supply fails, impact on organisation could be significant.</t>
  </si>
  <si>
    <t>Weightings should always total 100</t>
  </si>
  <si>
    <t>Scoring Methodology for Quality Criteria</t>
  </si>
  <si>
    <t>The Purchasing Officer should ensure that a robust methodology is developed to assist with the evaluation process.</t>
  </si>
  <si>
    <t>An example of scoring methodology provided below:</t>
  </si>
  <si>
    <r>
      <t xml:space="preserve">0                </t>
    </r>
    <r>
      <rPr>
        <b/>
        <sz val="10"/>
        <rFont val="Arial"/>
        <family val="2"/>
      </rPr>
      <t>Unacceptable</t>
    </r>
  </si>
  <si>
    <t>Nil or inadequate response. Fails to demonstrate an ability to meet the requirement.</t>
  </si>
  <si>
    <r>
      <t xml:space="preserve">1                       </t>
    </r>
    <r>
      <rPr>
        <b/>
        <sz val="10"/>
        <rFont val="Arial"/>
        <family val="2"/>
      </rPr>
      <t>Poor</t>
    </r>
  </si>
  <si>
    <t>Response is partially relevant but generally poor.  The response addresses some elements of the requirement but contains insufficient/limited detail or explanation  to demonstrate how  the requirement will be fulfilled..</t>
  </si>
  <si>
    <r>
      <t xml:space="preserve">2                 </t>
    </r>
    <r>
      <rPr>
        <b/>
        <sz val="10"/>
        <rFont val="Arial"/>
        <family val="2"/>
      </rPr>
      <t>Acceptable</t>
    </r>
  </si>
  <si>
    <t xml:space="preserve">Response is relevant and acceptable. The response addresses a broad understanding of the requirement but may lack details on how the requirement will be fulfilled in certain areas. 
</t>
  </si>
  <si>
    <r>
      <t xml:space="preserve">3                   </t>
    </r>
    <r>
      <rPr>
        <b/>
        <sz val="10"/>
        <rFont val="Arial"/>
        <family val="2"/>
      </rPr>
      <t>Good</t>
    </r>
  </si>
  <si>
    <t>Response is relevant and good. The response is sufficiently detailed to demonstrate a good understanding and provides details on how the requirements will be fulfilled.</t>
  </si>
  <si>
    <r>
      <t xml:space="preserve">4               </t>
    </r>
    <r>
      <rPr>
        <b/>
        <sz val="10"/>
        <rFont val="Arial"/>
        <family val="2"/>
      </rPr>
      <t>Excellent</t>
    </r>
  </si>
  <si>
    <t>Response is completely relevant and excellent overall. The response is comprehensive, unambiguous and demonstrates a thorough understanding of the requirement and provides details of how the requirement will be met in full.</t>
  </si>
  <si>
    <t xml:space="preserve"> </t>
  </si>
  <si>
    <t>Instructions for the use of the Quality Price Evaluation Matrix</t>
  </si>
  <si>
    <t>Insert Supplier's names in the cells below</t>
  </si>
  <si>
    <t>Tenderer's name</t>
  </si>
  <si>
    <t>Start by entering the Supplier's name for each tender received in column L. Type over the existing content</t>
  </si>
  <si>
    <t>and the Price Criteria, Quality Criteria and Combined worksheets will be updated automatically.</t>
  </si>
  <si>
    <t>The criteria, sub-criteria and associated weightings used to evaluate tenders must be</t>
  </si>
  <si>
    <t>included in the contract notice or tender documentation. Weightings applied at all levels must total 100.</t>
  </si>
  <si>
    <t>In all three worksheets data should only be entered into yellow cells, all other cells will be populated</t>
  </si>
  <si>
    <t>authomatically.</t>
  </si>
  <si>
    <t>Enter the criteria, sub-criteria and associated weightings for Quality in the Quality Criteria worksheet.</t>
  </si>
  <si>
    <t xml:space="preserve">Enter the criteria and overall weighting for Price in the Price Criteria worksheet. The example provided </t>
  </si>
  <si>
    <t>allows for operating and running costs as well as end of life costs. If this in not applicable to your</t>
  </si>
  <si>
    <t>project these rows can be left blank.</t>
  </si>
  <si>
    <t xml:space="preserve">Actual quoted costs should be inserted into the Price Criteria worksheet. </t>
  </si>
  <si>
    <t>The score entered into the Quality Criteria worksheet will be the final scores from the pre-defined evaluation</t>
  </si>
  <si>
    <t>process agreed with your evaluators and shared with the suppliers in the tender documentation.</t>
  </si>
  <si>
    <t xml:space="preserve">In the Price &amp; Quality Combined worksheet there is the option to included quality thresholds which have </t>
  </si>
  <si>
    <t xml:space="preserve">to be attained.   </t>
  </si>
  <si>
    <t>Your can add additional suppliers by inserting the appropriate number of columns in each worksheet and</t>
  </si>
  <si>
    <t xml:space="preserve">copying the formula from existing columns. Start by inserting the changes on the Price and Quality </t>
  </si>
  <si>
    <t xml:space="preserve">worksheets then amend the Combined worksheet. Add additional names under the list provided opposite.  </t>
  </si>
  <si>
    <t xml:space="preserve">Please note you should only type in yellow cells. Type shown in italics is for illustration purposes. </t>
  </si>
  <si>
    <t xml:space="preserve">Actual criteria, weightings and data will vary from project to project. </t>
  </si>
  <si>
    <t xml:space="preserve">Additional tenders can be added by inserting THREE columns per submission between existing tenders e.g. Tender 1 and   </t>
  </si>
  <si>
    <t>Tender 2 and copying the formula. Repeat in both the Price and the Price and Quality Combined worksheets.</t>
  </si>
  <si>
    <t>Project Weighting for Quality</t>
  </si>
  <si>
    <t>Quality</t>
  </si>
  <si>
    <t xml:space="preserve">Example of Quality Criteria </t>
  </si>
  <si>
    <t>Section Weighting %</t>
  </si>
  <si>
    <t>Question Weighting</t>
  </si>
  <si>
    <t>Score (out of 4)</t>
  </si>
  <si>
    <t>Functionality</t>
  </si>
  <si>
    <t>Q1</t>
  </si>
  <si>
    <t>What are the characteristics of ….</t>
  </si>
  <si>
    <t>Q2</t>
  </si>
  <si>
    <t>Provide design details….…</t>
  </si>
  <si>
    <t>Q3</t>
  </si>
  <si>
    <t>Provide detail of the functionality…</t>
  </si>
  <si>
    <t>Methodology</t>
  </si>
  <si>
    <t>Q4</t>
  </si>
  <si>
    <t>Describe how the system…</t>
  </si>
  <si>
    <t>Q5</t>
  </si>
  <si>
    <t>What processes will be adopted…</t>
  </si>
  <si>
    <t>Q6</t>
  </si>
  <si>
    <t>Innovation</t>
  </si>
  <si>
    <t>Q7</t>
  </si>
  <si>
    <t>Q8</t>
  </si>
  <si>
    <t>Maintainability</t>
  </si>
  <si>
    <t>Q9</t>
  </si>
  <si>
    <t>Q10</t>
  </si>
  <si>
    <t>Q11</t>
  </si>
  <si>
    <t>After sales assistance and support</t>
  </si>
  <si>
    <t>Q12</t>
  </si>
  <si>
    <t>Q13</t>
  </si>
  <si>
    <t>Q14</t>
  </si>
  <si>
    <t>Security</t>
  </si>
  <si>
    <t>Q15</t>
  </si>
  <si>
    <t>Q16</t>
  </si>
  <si>
    <t>Q17</t>
  </si>
  <si>
    <t>Sustainability Considerations</t>
  </si>
  <si>
    <t>Q18</t>
  </si>
  <si>
    <t>Q19</t>
  </si>
  <si>
    <t>Q20</t>
  </si>
  <si>
    <t>N.B</t>
  </si>
  <si>
    <t>Weightings must total 100 for all the section and all the questions per section</t>
  </si>
  <si>
    <t xml:space="preserve">N.B. If you insert rows within each section the formula should update automatically but if you add the row at the bottom of each section you </t>
  </si>
  <si>
    <t>will have to amend the formula manually to include the scores for the inserted row(s).</t>
  </si>
  <si>
    <t>Tender 2 and copying the formula. Repeat in both the Quality Criteria and the Price and Quality Combined worksheets.</t>
  </si>
  <si>
    <t>Project Weighting for Price</t>
  </si>
  <si>
    <t>Price</t>
  </si>
  <si>
    <t xml:space="preserve">Example Price Criteria/ Cost of Ownership </t>
  </si>
  <si>
    <t>Acqusistion/Initial Capital Expenditure</t>
  </si>
  <si>
    <t xml:space="preserve">PRICE OF GOODS / PROVISION OF SERVICE                                                                    </t>
  </si>
  <si>
    <t>Material</t>
  </si>
  <si>
    <t>Labour/Hourly Rate</t>
  </si>
  <si>
    <t>Overheads</t>
  </si>
  <si>
    <t>Packaging</t>
  </si>
  <si>
    <t>Profit</t>
  </si>
  <si>
    <t xml:space="preserve">COMMISSIONING COSTS                                                                                </t>
  </si>
  <si>
    <t>Delivery</t>
  </si>
  <si>
    <t>Installation</t>
  </si>
  <si>
    <t>Training</t>
  </si>
  <si>
    <t>Travel</t>
  </si>
  <si>
    <t>Section Total</t>
  </si>
  <si>
    <t>Owning/Operating/Recurrent Costs</t>
  </si>
  <si>
    <t>No of years</t>
  </si>
  <si>
    <t>Annual Cost</t>
  </si>
  <si>
    <t>Maintenance</t>
  </si>
  <si>
    <t>Spares</t>
  </si>
  <si>
    <t>Energy/Fuel Consumption</t>
  </si>
  <si>
    <t>Upgrade Costs</t>
  </si>
  <si>
    <t>Consumables</t>
  </si>
  <si>
    <t>Annual Cost x No of years</t>
  </si>
  <si>
    <t>End of Life/Disposal/Exit</t>
  </si>
  <si>
    <t>Disposal/Exit Costs</t>
  </si>
  <si>
    <r>
      <t>Less</t>
    </r>
    <r>
      <rPr>
        <i/>
        <sz val="10"/>
        <rFont val="Arial"/>
        <family val="2"/>
      </rPr>
      <t xml:space="preserve"> Residual Value</t>
    </r>
  </si>
  <si>
    <t>Total Price</t>
  </si>
  <si>
    <t>N.B.</t>
  </si>
  <si>
    <t xml:space="preserve">For recurrent costs insert the number of years applicable to the goods and provision of service. </t>
  </si>
  <si>
    <t>Remember that it may differ from tender to tender e.g. extended warranty will reduce the number of years maintenance is required.</t>
  </si>
  <si>
    <t xml:space="preserve">If you insert rows within each section the formula should update automatically but if yyou add the row at the bottom of each section you will </t>
  </si>
  <si>
    <t>have to amend the formula manually to include the scores for the inserted row(s).</t>
  </si>
  <si>
    <t>Procurement Journey</t>
  </si>
  <si>
    <t xml:space="preserve">Please note you should only type in yellow cells. Type shown in italics is for illustation purposes. </t>
  </si>
  <si>
    <t>Tender Evaluation Template</t>
  </si>
  <si>
    <t xml:space="preserve">Additional Tenders can be added by inserting THREE columns per tender and copying formula from </t>
  </si>
  <si>
    <t xml:space="preserve">an existing tender. Add the tenders to the Price Criteria and Quality Criteria worksheets FIRST and </t>
  </si>
  <si>
    <t>align new entries across ALL three worksheets.</t>
  </si>
  <si>
    <t>Procurement title:</t>
  </si>
  <si>
    <t>Project X</t>
  </si>
  <si>
    <t>Members of Evaluation Team:</t>
  </si>
  <si>
    <t>Member 1, Member 2, Member 3</t>
  </si>
  <si>
    <t>Project quality weighting (%):</t>
  </si>
  <si>
    <t>Project price weighting (%):</t>
  </si>
  <si>
    <t>Overall Quality Threshold (optional):</t>
  </si>
  <si>
    <t>QUALITY SCORES</t>
  </si>
  <si>
    <t>Example Technical &amp; Quality Criteria</t>
  </si>
  <si>
    <t>Individual Quality Threshold (optional)</t>
  </si>
  <si>
    <t>Quality Threshold reached?</t>
  </si>
  <si>
    <t>Is overall quality threshold reached?</t>
  </si>
  <si>
    <t>PRICE SCORES</t>
  </si>
  <si>
    <t>Tender price (whole life costs)</t>
  </si>
  <si>
    <t>Lowest Cost</t>
  </si>
  <si>
    <t>Project price weighting x price score</t>
  </si>
  <si>
    <t>Overall score</t>
  </si>
  <si>
    <t>Order of tenders (ranking)</t>
  </si>
  <si>
    <t>Comments</t>
  </si>
  <si>
    <t>Signed by members of the Tender Board</t>
  </si>
  <si>
    <t>_________________________________________________________________________</t>
  </si>
  <si>
    <t>Date____________________________________</t>
  </si>
  <si>
    <t>(for file copy )</t>
  </si>
  <si>
    <t xml:space="preserve">N.B. The scoring methodology for Quality built into this matix is 0-4, if you decide to use another scale the formula in cells G16 to G22 for   </t>
  </si>
  <si>
    <t xml:space="preserve">Tender 1 and the equivilent cells for all other tenders must be amended accordingly. </t>
  </si>
  <si>
    <t>Tenderer</t>
  </si>
  <si>
    <t>Overall Score</t>
  </si>
  <si>
    <t>Rank</t>
  </si>
  <si>
    <t>Enter Tenderer's name on Instructions worksheet</t>
  </si>
  <si>
    <t>Evaluation of tenders using the Quality Price Matrix must be undertaken strictly in accordance with the criteria and associated weightings that have been published in the contract notice or invitation to tender. Examples provided below.</t>
  </si>
  <si>
    <t>The scoring methodology and if applicable the weightings by question should also be published in the tender documentation  Example provided below.</t>
  </si>
  <si>
    <t>Question Weighted Score</t>
  </si>
  <si>
    <t>Section Weighted Score</t>
  </si>
  <si>
    <t>Score as a percentage</t>
  </si>
  <si>
    <t>Weighted Quality Score</t>
  </si>
  <si>
    <t xml:space="preserve">Weighted Price score                      </t>
  </si>
  <si>
    <t xml:space="preserve">Section Criteria Weight </t>
  </si>
  <si>
    <t>Quality Totals (MUST EQUAL 100%)</t>
  </si>
  <si>
    <t>OVERALL QUALITY SCORE</t>
  </si>
  <si>
    <t>The Evaluation Matrix pricing is scored relatively to the best price whereas quality is scored individually i.e. not relatively.</t>
  </si>
  <si>
    <t>Commodity/         Service Type</t>
  </si>
  <si>
    <t>The table below provides some suggested ratios depending on the nature of the commodity/service being procured.</t>
  </si>
  <si>
    <t>Reference: R3-51-E</t>
  </si>
  <si>
    <t>Released: 23/03/2017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</si>
</sst>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quot;£&quot;#,##0.00"/>
    <numFmt numFmtId="166" formatCode="#,##0.0"/>
  </numFmts>
  <fonts count="33" x14ac:knownFonts="1">
    <font>
      <sz val="11"/>
      <color theme="1"/>
      <name val="Calibri"/>
      <family val="2"/>
      <scheme val="minor"/>
    </font>
    <font>
      <b/>
      <sz val="12"/>
      <name val="Arial"/>
      <family val="2"/>
    </font>
    <font>
      <b/>
      <sz val="11"/>
      <name val="Arial"/>
      <family val="2"/>
    </font>
    <font>
      <sz val="11"/>
      <name val="Arial"/>
      <family val="2"/>
    </font>
    <font>
      <b/>
      <sz val="11"/>
      <name val="Arial"/>
      <family val="2"/>
    </font>
    <font>
      <b/>
      <sz val="10"/>
      <name val="Arial"/>
      <family val="2"/>
    </font>
    <font>
      <sz val="10"/>
      <name val="Arial"/>
      <family val="2"/>
    </font>
    <font>
      <b/>
      <sz val="10"/>
      <name val="Arial"/>
      <family val="2"/>
    </font>
    <font>
      <sz val="12"/>
      <name val="Arial"/>
      <family val="2"/>
    </font>
    <font>
      <b/>
      <u/>
      <sz val="10"/>
      <name val="Arial"/>
      <family val="2"/>
    </font>
    <font>
      <sz val="10"/>
      <color indexed="18"/>
      <name val="Arial"/>
      <family val="2"/>
    </font>
    <font>
      <b/>
      <sz val="14"/>
      <name val="Arial"/>
      <family val="2"/>
    </font>
    <font>
      <b/>
      <sz val="12"/>
      <color indexed="56"/>
      <name val="Arial"/>
      <family val="2"/>
    </font>
    <font>
      <b/>
      <i/>
      <sz val="12"/>
      <color indexed="18"/>
      <name val="Arial"/>
      <family val="2"/>
    </font>
    <font>
      <b/>
      <i/>
      <sz val="10"/>
      <color indexed="18"/>
      <name val="Arial"/>
      <family val="2"/>
    </font>
    <font>
      <b/>
      <sz val="10"/>
      <color indexed="18"/>
      <name val="Arial"/>
      <family val="2"/>
    </font>
    <font>
      <i/>
      <sz val="10"/>
      <name val="Arial"/>
      <family val="2"/>
    </font>
    <font>
      <b/>
      <sz val="14"/>
      <color indexed="18"/>
      <name val="Arial"/>
      <family val="2"/>
    </font>
    <font>
      <i/>
      <sz val="10"/>
      <color indexed="10"/>
      <name val="Arial"/>
      <family val="2"/>
    </font>
    <font>
      <sz val="10"/>
      <color indexed="10"/>
      <name val="Arial"/>
      <family val="2"/>
    </font>
    <font>
      <sz val="10"/>
      <color indexed="56"/>
      <name val="Arial"/>
      <family val="2"/>
    </font>
    <font>
      <b/>
      <sz val="16"/>
      <name val="Arial"/>
      <family val="2"/>
    </font>
    <font>
      <sz val="16"/>
      <color indexed="18"/>
      <name val="Arial"/>
      <family val="2"/>
    </font>
    <font>
      <sz val="16"/>
      <name val="Arial"/>
      <family val="2"/>
    </font>
    <font>
      <i/>
      <sz val="10"/>
      <color indexed="18"/>
      <name val="Arial"/>
      <family val="2"/>
    </font>
    <font>
      <sz val="10"/>
      <color indexed="18"/>
      <name val="Arial"/>
      <family val="2"/>
    </font>
    <font>
      <b/>
      <sz val="12"/>
      <color indexed="18"/>
      <name val="Arial"/>
      <family val="2"/>
    </font>
    <font>
      <b/>
      <i/>
      <sz val="12"/>
      <color indexed="10"/>
      <name val="Arial"/>
      <family val="2"/>
    </font>
    <font>
      <sz val="8"/>
      <color indexed="10"/>
      <name val="Arial"/>
      <family val="2"/>
    </font>
    <font>
      <sz val="8"/>
      <color indexed="10"/>
      <name val="Arial"/>
      <family val="2"/>
    </font>
    <font>
      <sz val="10"/>
      <color indexed="10"/>
      <name val="Arial"/>
      <family val="2"/>
    </font>
    <font>
      <b/>
      <sz val="11"/>
      <color theme="1"/>
      <name val="Calibri"/>
      <family val="2"/>
      <scheme val="minor"/>
    </font>
    <font>
      <b/>
      <sz val="10"/>
      <color rgb="FFFF0000"/>
      <name val="Arial"/>
      <family val="2"/>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s>
  <borders count="117">
    <border>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8"/>
      </left>
      <right style="thin">
        <color indexed="18"/>
      </right>
      <top/>
      <bottom/>
      <diagonal/>
    </border>
    <border>
      <left style="thin">
        <color indexed="18"/>
      </left>
      <right style="thin">
        <color indexed="18"/>
      </right>
      <top/>
      <bottom style="thick">
        <color indexed="18"/>
      </bottom>
      <diagonal/>
    </border>
    <border>
      <left style="thick">
        <color indexed="18"/>
      </left>
      <right style="thin">
        <color indexed="18"/>
      </right>
      <top style="thick">
        <color indexed="18"/>
      </top>
      <bottom style="thin">
        <color indexed="18"/>
      </bottom>
      <diagonal/>
    </border>
    <border>
      <left style="thin">
        <color indexed="18"/>
      </left>
      <right style="thin">
        <color indexed="18"/>
      </right>
      <top style="thick">
        <color indexed="18"/>
      </top>
      <bottom style="thin">
        <color indexed="18"/>
      </bottom>
      <diagonal/>
    </border>
    <border>
      <left style="thick">
        <color indexed="18"/>
      </left>
      <right style="thin">
        <color indexed="18"/>
      </right>
      <top/>
      <bottom style="thin">
        <color indexed="18"/>
      </bottom>
      <diagonal/>
    </border>
    <border>
      <left style="thick">
        <color indexed="18"/>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thick">
        <color indexed="18"/>
      </right>
      <top style="thin">
        <color indexed="18"/>
      </top>
      <bottom style="thin">
        <color indexed="18"/>
      </bottom>
      <diagonal/>
    </border>
    <border>
      <left style="thick">
        <color indexed="18"/>
      </left>
      <right style="thin">
        <color indexed="18"/>
      </right>
      <top style="thin">
        <color indexed="18"/>
      </top>
      <bottom style="thick">
        <color indexed="18"/>
      </bottom>
      <diagonal/>
    </border>
    <border>
      <left style="thin">
        <color indexed="18"/>
      </left>
      <right style="thick">
        <color indexed="18"/>
      </right>
      <top/>
      <bottom style="thick">
        <color indexed="18"/>
      </bottom>
      <diagonal/>
    </border>
    <border>
      <left style="thick">
        <color indexed="18"/>
      </left>
      <right style="thin">
        <color indexed="18"/>
      </right>
      <top/>
      <bottom style="thick">
        <color indexed="18"/>
      </bottom>
      <diagonal/>
    </border>
    <border>
      <left style="thin">
        <color indexed="18"/>
      </left>
      <right style="thin">
        <color indexed="18"/>
      </right>
      <top/>
      <bottom style="thin">
        <color indexed="18"/>
      </bottom>
      <diagonal/>
    </border>
    <border>
      <left style="thin">
        <color indexed="18"/>
      </left>
      <right style="thick">
        <color indexed="18"/>
      </right>
      <top/>
      <bottom/>
      <diagonal/>
    </border>
    <border>
      <left style="thin">
        <color indexed="18"/>
      </left>
      <right style="thin">
        <color indexed="18"/>
      </right>
      <top style="thin">
        <color indexed="18"/>
      </top>
      <bottom/>
      <diagonal/>
    </border>
    <border>
      <left style="thin">
        <color indexed="18"/>
      </left>
      <right style="thick">
        <color indexed="18"/>
      </right>
      <top style="thick">
        <color indexed="18"/>
      </top>
      <bottom/>
      <diagonal/>
    </border>
    <border>
      <left style="thick">
        <color indexed="18"/>
      </left>
      <right style="thin">
        <color indexed="18"/>
      </right>
      <top style="thin">
        <color indexed="18"/>
      </top>
      <bottom/>
      <diagonal/>
    </border>
    <border>
      <left style="thin">
        <color indexed="18"/>
      </left>
      <right style="thin">
        <color indexed="18"/>
      </right>
      <top/>
      <bottom/>
      <diagonal/>
    </border>
    <border>
      <left style="thin">
        <color indexed="18"/>
      </left>
      <right style="thin">
        <color indexed="18"/>
      </right>
      <top style="thin">
        <color indexed="18"/>
      </top>
      <bottom style="thick">
        <color indexed="18"/>
      </bottom>
      <diagonal/>
    </border>
    <border>
      <left style="thick">
        <color indexed="18"/>
      </left>
      <right style="thin">
        <color indexed="18"/>
      </right>
      <top style="thick">
        <color indexed="18"/>
      </top>
      <bottom/>
      <diagonal/>
    </border>
    <border>
      <left style="thin">
        <color indexed="18"/>
      </left>
      <right style="thin">
        <color indexed="18"/>
      </right>
      <top style="thick">
        <color indexed="18"/>
      </top>
      <bottom/>
      <diagonal/>
    </border>
    <border>
      <left style="thin">
        <color indexed="18"/>
      </left>
      <right style="thin">
        <color indexed="18"/>
      </right>
      <top style="thin">
        <color indexed="64"/>
      </top>
      <bottom style="thin">
        <color indexed="64"/>
      </bottom>
      <diagonal/>
    </border>
    <border>
      <left style="thin">
        <color indexed="18"/>
      </left>
      <right style="thin">
        <color indexed="18"/>
      </right>
      <top style="thin">
        <color indexed="64"/>
      </top>
      <bottom/>
      <diagonal/>
    </border>
    <border>
      <left style="thin">
        <color indexed="18"/>
      </left>
      <right style="thin">
        <color indexed="18"/>
      </right>
      <top/>
      <bottom style="thin">
        <color indexed="64"/>
      </bottom>
      <diagonal/>
    </border>
    <border>
      <left style="thin">
        <color indexed="18"/>
      </left>
      <right/>
      <top style="thick">
        <color indexed="18"/>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18"/>
      </right>
      <top/>
      <bottom style="thin">
        <color indexed="18"/>
      </bottom>
      <diagonal/>
    </border>
    <border>
      <left style="thin">
        <color indexed="18"/>
      </left>
      <right/>
      <top/>
      <bottom style="thin">
        <color indexed="18"/>
      </bottom>
      <diagonal/>
    </border>
    <border>
      <left style="medium">
        <color indexed="64"/>
      </left>
      <right style="thin">
        <color indexed="64"/>
      </right>
      <top/>
      <bottom style="thin">
        <color indexed="64"/>
      </bottom>
      <diagonal/>
    </border>
    <border>
      <left style="thin">
        <color indexed="18"/>
      </left>
      <right/>
      <top style="thin">
        <color indexed="18"/>
      </top>
      <bottom style="thin">
        <color indexed="18"/>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18"/>
      </left>
      <right/>
      <top style="thin">
        <color indexed="18"/>
      </top>
      <bottom/>
      <diagonal/>
    </border>
    <border>
      <left style="medium">
        <color indexed="64"/>
      </left>
      <right/>
      <top/>
      <bottom style="thin">
        <color indexed="18"/>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18"/>
      </right>
      <top style="thin">
        <color indexed="18"/>
      </top>
      <bottom style="thin">
        <color indexed="18"/>
      </bottom>
      <diagonal/>
    </border>
    <border>
      <left style="medium">
        <color indexed="64"/>
      </left>
      <right/>
      <top/>
      <bottom style="thin">
        <color indexed="64"/>
      </bottom>
      <diagonal/>
    </border>
    <border>
      <left/>
      <right style="medium">
        <color indexed="64"/>
      </right>
      <top/>
      <bottom style="thin">
        <color indexed="18"/>
      </bottom>
      <diagonal/>
    </border>
    <border>
      <left style="thin">
        <color indexed="18"/>
      </left>
      <right/>
      <top style="thin">
        <color indexed="18"/>
      </top>
      <bottom style="thin">
        <color indexed="64"/>
      </bottom>
      <diagonal/>
    </border>
    <border>
      <left/>
      <right style="medium">
        <color indexed="64"/>
      </right>
      <top style="thin">
        <color indexed="18"/>
      </top>
      <bottom/>
      <diagonal/>
    </border>
    <border>
      <left style="medium">
        <color indexed="64"/>
      </left>
      <right/>
      <top style="thin">
        <color indexed="18"/>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18"/>
      </right>
      <top style="thin">
        <color indexed="64"/>
      </top>
      <bottom/>
      <diagonal/>
    </border>
    <border>
      <left style="medium">
        <color indexed="64"/>
      </left>
      <right/>
      <top style="medium">
        <color indexed="64"/>
      </top>
      <bottom style="thin">
        <color indexed="18"/>
      </bottom>
      <diagonal/>
    </border>
    <border>
      <left/>
      <right style="medium">
        <color indexed="64"/>
      </right>
      <top style="medium">
        <color indexed="64"/>
      </top>
      <bottom style="thin">
        <color indexed="64"/>
      </bottom>
      <diagonal/>
    </border>
    <border>
      <left style="thin">
        <color indexed="18"/>
      </left>
      <right style="medium">
        <color indexed="64"/>
      </right>
      <top/>
      <bottom/>
      <diagonal/>
    </border>
    <border>
      <left style="medium">
        <color indexed="64"/>
      </left>
      <right/>
      <top style="thin">
        <color indexed="18"/>
      </top>
      <bottom style="thin">
        <color indexed="18"/>
      </bottom>
      <diagonal/>
    </border>
    <border>
      <left/>
      <right style="medium">
        <color indexed="64"/>
      </right>
      <top style="thin">
        <color indexed="18"/>
      </top>
      <bottom style="thin">
        <color indexed="18"/>
      </bottom>
      <diagonal/>
    </border>
    <border>
      <left style="medium">
        <color indexed="64"/>
      </left>
      <right style="thin">
        <color indexed="18"/>
      </right>
      <top/>
      <bottom/>
      <diagonal/>
    </border>
    <border>
      <left style="medium">
        <color indexed="64"/>
      </left>
      <right style="thin">
        <color indexed="18"/>
      </right>
      <top style="medium">
        <color indexed="64"/>
      </top>
      <bottom/>
      <diagonal/>
    </border>
    <border>
      <left style="thin">
        <color indexed="18"/>
      </left>
      <right style="thin">
        <color indexed="18"/>
      </right>
      <top style="medium">
        <color indexed="64"/>
      </top>
      <bottom style="thin">
        <color indexed="18"/>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32"/>
      </top>
      <bottom style="thin">
        <color indexed="32"/>
      </bottom>
      <diagonal/>
    </border>
    <border>
      <left/>
      <right/>
      <top style="thin">
        <color indexed="18"/>
      </top>
      <bottom style="thin">
        <color indexed="18"/>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18"/>
      </left>
      <right style="medium">
        <color indexed="64"/>
      </right>
      <top style="thin">
        <color indexed="18"/>
      </top>
      <bottom style="thin">
        <color indexed="18"/>
      </bottom>
      <diagonal/>
    </border>
    <border>
      <left/>
      <right style="thin">
        <color indexed="18"/>
      </right>
      <top style="thick">
        <color indexed="18"/>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style="thin">
        <color indexed="18"/>
      </left>
      <right style="thick">
        <color indexed="18"/>
      </right>
      <top/>
      <bottom style="thin">
        <color indexed="18"/>
      </bottom>
      <diagonal/>
    </border>
    <border>
      <left/>
      <right style="thin">
        <color indexed="18"/>
      </right>
      <top/>
      <bottom style="thick">
        <color indexed="1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8"/>
      </left>
      <right style="thick">
        <color indexed="18"/>
      </right>
      <top style="thick">
        <color indexed="18"/>
      </top>
      <bottom style="thin">
        <color indexed="18"/>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18"/>
      </right>
      <top style="thin">
        <color indexed="18"/>
      </top>
      <bottom style="thin">
        <color indexed="64"/>
      </bottom>
      <diagonal/>
    </border>
    <border>
      <left style="thick">
        <color indexed="18"/>
      </left>
      <right/>
      <top style="thick">
        <color indexed="18"/>
      </top>
      <bottom style="thin">
        <color indexed="18"/>
      </bottom>
      <diagonal/>
    </border>
    <border>
      <left style="thick">
        <color indexed="18"/>
      </left>
      <right/>
      <top/>
      <bottom style="thin">
        <color indexed="18"/>
      </bottom>
      <diagonal/>
    </border>
    <border>
      <left style="thick">
        <color indexed="18"/>
      </left>
      <right/>
      <top style="thin">
        <color indexed="18"/>
      </top>
      <bottom style="thin">
        <color indexed="1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18"/>
      </left>
      <right/>
      <top style="thin">
        <color indexed="18"/>
      </top>
      <bottom/>
      <diagonal/>
    </border>
    <border>
      <left style="medium">
        <color indexed="64"/>
      </left>
      <right style="thin">
        <color indexed="64"/>
      </right>
      <top style="thin">
        <color indexed="64"/>
      </top>
      <bottom style="medium">
        <color indexed="64"/>
      </bottom>
      <diagonal/>
    </border>
    <border>
      <left/>
      <right style="thin">
        <color indexed="18"/>
      </right>
      <top/>
      <bottom/>
      <diagonal/>
    </border>
    <border>
      <left style="thin">
        <color indexed="18"/>
      </left>
      <right style="thin">
        <color indexed="18"/>
      </right>
      <top style="thin">
        <color indexed="64"/>
      </top>
      <bottom style="medium">
        <color indexed="64"/>
      </bottom>
      <diagonal/>
    </border>
    <border>
      <left style="thin">
        <color indexed="18"/>
      </left>
      <right style="medium">
        <color indexed="64"/>
      </right>
      <top style="thin">
        <color indexed="18"/>
      </top>
      <bottom/>
      <diagonal/>
    </border>
    <border>
      <left/>
      <right/>
      <top/>
      <bottom style="thin">
        <color indexed="18"/>
      </bottom>
      <diagonal/>
    </border>
    <border>
      <left/>
      <right style="thin">
        <color indexed="64"/>
      </right>
      <top/>
      <bottom style="medium">
        <color indexed="64"/>
      </bottom>
      <diagonal/>
    </border>
  </borders>
  <cellStyleXfs count="1">
    <xf numFmtId="0" fontId="0" fillId="0" borderId="0"/>
  </cellStyleXfs>
  <cellXfs count="441">
    <xf numFmtId="0" fontId="0" fillId="0" borderId="0" xfId="0"/>
    <xf numFmtId="0" fontId="0" fillId="0" borderId="0" xfId="0" applyAlignment="1">
      <alignment horizontal="center"/>
    </xf>
    <xf numFmtId="0" fontId="1" fillId="0" borderId="0" xfId="0" applyFont="1" applyAlignment="1">
      <alignment horizontal="left" vertical="center"/>
    </xf>
    <xf numFmtId="0" fontId="0" fillId="0" borderId="0" xfId="0" applyAlignment="1">
      <alignment horizontal="center" vertical="top"/>
    </xf>
    <xf numFmtId="0" fontId="0" fillId="0" borderId="0" xfId="0" applyAlignment="1">
      <alignment wrapText="1"/>
    </xf>
    <xf numFmtId="0" fontId="2" fillId="0" borderId="0" xfId="0" applyFont="1"/>
    <xf numFmtId="0" fontId="0" fillId="0" borderId="0" xfId="0" applyBorder="1"/>
    <xf numFmtId="0" fontId="4" fillId="0" borderId="0" xfId="0" applyFont="1" applyBorder="1"/>
    <xf numFmtId="0" fontId="5" fillId="0" borderId="0" xfId="0" applyFont="1" applyBorder="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1" xfId="0" applyBorder="1" applyAlignment="1">
      <alignment wrapText="1"/>
    </xf>
    <xf numFmtId="0" fontId="0" fillId="0" borderId="3" xfId="0" applyBorder="1" applyAlignment="1">
      <alignment wrapText="1"/>
    </xf>
    <xf numFmtId="0" fontId="5" fillId="0" borderId="0" xfId="0" applyFont="1"/>
    <xf numFmtId="0" fontId="4" fillId="0" borderId="0" xfId="0" applyFont="1"/>
    <xf numFmtId="0" fontId="6" fillId="0" borderId="7" xfId="0" applyFont="1" applyBorder="1"/>
    <xf numFmtId="0" fontId="0" fillId="0" borderId="8" xfId="0" applyBorder="1"/>
    <xf numFmtId="0" fontId="0" fillId="0" borderId="2" xfId="0" applyBorder="1"/>
    <xf numFmtId="0" fontId="1" fillId="0" borderId="3" xfId="0" applyFont="1" applyBorder="1" applyAlignment="1">
      <alignment horizontal="center" wrapText="1"/>
    </xf>
    <xf numFmtId="0" fontId="1" fillId="0" borderId="9" xfId="0" applyFont="1" applyBorder="1" applyAlignment="1">
      <alignment horizontal="center" wrapText="1"/>
    </xf>
    <xf numFmtId="0" fontId="8" fillId="0" borderId="0" xfId="0" applyFont="1" applyAlignment="1">
      <alignment horizontal="left" indent="4"/>
    </xf>
    <xf numFmtId="0" fontId="9" fillId="0" borderId="0" xfId="0" applyFont="1"/>
    <xf numFmtId="0" fontId="0" fillId="0" borderId="0" xfId="0" applyBorder="1" applyAlignment="1">
      <alignment wrapText="1"/>
    </xf>
    <xf numFmtId="0" fontId="0" fillId="0" borderId="0" xfId="0" applyBorder="1" applyAlignment="1"/>
    <xf numFmtId="0" fontId="0" fillId="0" borderId="0" xfId="0" applyFill="1"/>
    <xf numFmtId="0" fontId="10" fillId="2" borderId="10" xfId="0" applyFont="1" applyFill="1" applyBorder="1" applyProtection="1"/>
    <xf numFmtId="0" fontId="10" fillId="2" borderId="11" xfId="0" applyFont="1" applyFill="1" applyBorder="1" applyProtection="1"/>
    <xf numFmtId="0" fontId="0" fillId="2" borderId="12" xfId="0" applyFill="1" applyBorder="1"/>
    <xf numFmtId="0" fontId="10" fillId="2" borderId="13" xfId="0" applyFont="1" applyFill="1" applyBorder="1" applyProtection="1"/>
    <xf numFmtId="0" fontId="0" fillId="2" borderId="0" xfId="0" applyFill="1" applyBorder="1" applyProtection="1"/>
    <xf numFmtId="0" fontId="10" fillId="2" borderId="0" xfId="0" applyFont="1" applyFill="1" applyBorder="1" applyProtection="1"/>
    <xf numFmtId="0" fontId="0" fillId="2" borderId="14" xfId="0" applyFill="1" applyBorder="1"/>
    <xf numFmtId="0" fontId="10" fillId="2" borderId="15" xfId="0" applyFont="1" applyFill="1" applyBorder="1" applyProtection="1"/>
    <xf numFmtId="0" fontId="10" fillId="2" borderId="16" xfId="0" applyFont="1" applyFill="1" applyBorder="1" applyProtection="1"/>
    <xf numFmtId="0" fontId="0" fillId="2" borderId="16" xfId="0" applyFill="1" applyBorder="1" applyProtection="1"/>
    <xf numFmtId="0" fontId="0" fillId="2" borderId="17" xfId="0" applyFill="1" applyBorder="1"/>
    <xf numFmtId="0" fontId="11" fillId="0" borderId="0" xfId="0" applyFont="1" applyFill="1"/>
    <xf numFmtId="0" fontId="7" fillId="0" borderId="0" xfId="0" applyFont="1" applyFill="1"/>
    <xf numFmtId="0" fontId="0" fillId="0" borderId="18" xfId="0" applyFill="1" applyBorder="1"/>
    <xf numFmtId="0" fontId="12" fillId="0" borderId="19" xfId="0" applyFont="1" applyFill="1" applyBorder="1"/>
    <xf numFmtId="0" fontId="11" fillId="0" borderId="19" xfId="0" applyFont="1" applyFill="1" applyBorder="1" applyAlignment="1">
      <alignment horizontal="center" wrapText="1"/>
    </xf>
    <xf numFmtId="0" fontId="11" fillId="0" borderId="20" xfId="0" applyNumberFormat="1" applyFont="1" applyFill="1" applyBorder="1" applyAlignment="1">
      <alignment horizontal="center"/>
    </xf>
    <xf numFmtId="0" fontId="0" fillId="0" borderId="21" xfId="0" applyFill="1" applyBorder="1"/>
    <xf numFmtId="0" fontId="0" fillId="0" borderId="22" xfId="0" applyBorder="1"/>
    <xf numFmtId="0" fontId="0" fillId="0" borderId="23" xfId="0" applyFill="1" applyBorder="1"/>
    <xf numFmtId="0" fontId="14" fillId="2" borderId="24" xfId="0" applyFont="1" applyFill="1" applyBorder="1" applyAlignment="1" applyProtection="1">
      <alignment wrapText="1"/>
      <protection locked="0"/>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Border="1"/>
    <xf numFmtId="0" fontId="0" fillId="2" borderId="25" xfId="0" applyFill="1" applyBorder="1" applyAlignment="1">
      <alignment horizontal="center"/>
    </xf>
    <xf numFmtId="0" fontId="0" fillId="0" borderId="26" xfId="0" applyBorder="1"/>
    <xf numFmtId="0" fontId="0" fillId="0" borderId="27" xfId="0" applyNumberFormat="1" applyBorder="1"/>
    <xf numFmtId="9" fontId="0" fillId="2" borderId="28" xfId="0" applyNumberFormat="1" applyFill="1" applyBorder="1"/>
    <xf numFmtId="0" fontId="0" fillId="2" borderId="26" xfId="0" applyFill="1" applyBorder="1" applyAlignment="1">
      <alignment horizontal="center"/>
    </xf>
    <xf numFmtId="0" fontId="0" fillId="0" borderId="29" xfId="0" applyBorder="1"/>
    <xf numFmtId="0" fontId="0" fillId="0" borderId="22" xfId="0" applyNumberFormat="1" applyBorder="1"/>
    <xf numFmtId="9" fontId="0" fillId="2" borderId="30" xfId="0" applyNumberFormat="1" applyFill="1" applyBorder="1"/>
    <xf numFmtId="0" fontId="0" fillId="2" borderId="31" xfId="0" applyFill="1" applyBorder="1" applyAlignment="1">
      <alignment horizontal="center"/>
    </xf>
    <xf numFmtId="0" fontId="14" fillId="2" borderId="32" xfId="0" applyFont="1" applyFill="1" applyBorder="1" applyAlignment="1" applyProtection="1">
      <alignment wrapText="1"/>
      <protection locked="0"/>
    </xf>
    <xf numFmtId="0" fontId="0" fillId="0" borderId="33" xfId="0" applyNumberFormat="1" applyFill="1" applyBorder="1"/>
    <xf numFmtId="0" fontId="6" fillId="2" borderId="34" xfId="0" applyFont="1" applyFill="1" applyBorder="1" applyAlignment="1" applyProtection="1">
      <alignment wrapText="1"/>
      <protection locked="0"/>
    </xf>
    <xf numFmtId="0" fontId="0" fillId="0" borderId="35" xfId="0" applyNumberFormat="1" applyFill="1" applyBorder="1"/>
    <xf numFmtId="0" fontId="6" fillId="2" borderId="27" xfId="0" applyFont="1" applyFill="1" applyBorder="1" applyAlignment="1" applyProtection="1">
      <alignment wrapText="1"/>
      <protection locked="0"/>
    </xf>
    <xf numFmtId="0" fontId="0" fillId="0" borderId="36" xfId="0" applyBorder="1"/>
    <xf numFmtId="0" fontId="0" fillId="0" borderId="37" xfId="0" applyNumberFormat="1" applyBorder="1"/>
    <xf numFmtId="0" fontId="6" fillId="2" borderId="38" xfId="0" applyFont="1" applyFill="1" applyBorder="1" applyAlignment="1" applyProtection="1">
      <alignment wrapText="1"/>
      <protection locked="0"/>
    </xf>
    <xf numFmtId="164" fontId="7" fillId="0" borderId="30" xfId="0" applyNumberFormat="1" applyFont="1" applyBorder="1" applyAlignment="1">
      <alignment horizontal="center"/>
    </xf>
    <xf numFmtId="0" fontId="0" fillId="0" borderId="39" xfId="0" applyFill="1" applyBorder="1"/>
    <xf numFmtId="0" fontId="14" fillId="2" borderId="40" xfId="0" applyFont="1" applyFill="1" applyBorder="1" applyAlignment="1" applyProtection="1">
      <alignment wrapText="1"/>
      <protection locked="0"/>
    </xf>
    <xf numFmtId="0" fontId="14" fillId="2" borderId="41" xfId="0" applyFont="1" applyFill="1" applyBorder="1" applyAlignment="1" applyProtection="1">
      <alignment wrapText="1"/>
      <protection locked="0"/>
    </xf>
    <xf numFmtId="0" fontId="0" fillId="0" borderId="42" xfId="0" applyNumberFormat="1" applyFill="1" applyBorder="1"/>
    <xf numFmtId="0" fontId="14" fillId="2" borderId="43" xfId="0" applyFont="1" applyFill="1" applyBorder="1" applyAlignment="1" applyProtection="1">
      <alignment wrapText="1"/>
      <protection locked="0"/>
    </xf>
    <xf numFmtId="0" fontId="0" fillId="0" borderId="43" xfId="0" applyNumberFormat="1" applyFill="1" applyBorder="1"/>
    <xf numFmtId="0" fontId="6" fillId="2" borderId="37" xfId="0" applyFont="1" applyFill="1" applyBorder="1" applyAlignment="1" applyProtection="1">
      <alignment wrapText="1"/>
      <protection locked="0"/>
    </xf>
    <xf numFmtId="0" fontId="0" fillId="0" borderId="21" xfId="0" applyBorder="1"/>
    <xf numFmtId="0" fontId="0" fillId="0" borderId="44" xfId="0" applyNumberFormat="1" applyFill="1" applyBorder="1"/>
    <xf numFmtId="0" fontId="0" fillId="0" borderId="27" xfId="0" applyBorder="1"/>
    <xf numFmtId="0" fontId="0" fillId="0" borderId="37" xfId="0" applyBorder="1"/>
    <xf numFmtId="0" fontId="0" fillId="0" borderId="0" xfId="0" applyFill="1" applyBorder="1"/>
    <xf numFmtId="0" fontId="17" fillId="0" borderId="0" xfId="0" applyFont="1" applyFill="1" applyBorder="1" applyProtection="1"/>
    <xf numFmtId="0" fontId="12" fillId="0" borderId="45" xfId="0" applyFont="1" applyFill="1" applyBorder="1"/>
    <xf numFmtId="0" fontId="11" fillId="0" borderId="46" xfId="0" applyFont="1" applyFill="1" applyBorder="1" applyAlignment="1">
      <alignment horizontal="center" wrapText="1"/>
    </xf>
    <xf numFmtId="0" fontId="15" fillId="0" borderId="47" xfId="0" applyFont="1" applyBorder="1" applyAlignment="1">
      <alignment wrapText="1"/>
    </xf>
    <xf numFmtId="0" fontId="11" fillId="0" borderId="1" xfId="0" applyNumberFormat="1" applyFont="1" applyFill="1" applyBorder="1" applyAlignment="1">
      <alignment horizontal="center"/>
    </xf>
    <xf numFmtId="0" fontId="0" fillId="0" borderId="11" xfId="0" applyBorder="1" applyAlignment="1">
      <alignment wrapText="1"/>
    </xf>
    <xf numFmtId="0" fontId="0" fillId="0" borderId="12" xfId="0" applyBorder="1"/>
    <xf numFmtId="0" fontId="0" fillId="0" borderId="10" xfId="0" applyBorder="1" applyAlignment="1">
      <alignment wrapText="1"/>
    </xf>
    <xf numFmtId="0" fontId="14" fillId="2" borderId="48" xfId="0" applyFont="1" applyFill="1" applyBorder="1" applyAlignment="1" applyProtection="1">
      <alignment wrapText="1"/>
      <protection locked="0"/>
    </xf>
    <xf numFmtId="0" fontId="0" fillId="0" borderId="3" xfId="0" applyFill="1" applyBorder="1"/>
    <xf numFmtId="0" fontId="0" fillId="0" borderId="16" xfId="0" applyFill="1" applyBorder="1"/>
    <xf numFmtId="0" fontId="0" fillId="0" borderId="17" xfId="0" applyFill="1" applyBorder="1" applyAlignment="1">
      <alignment horizontal="center"/>
    </xf>
    <xf numFmtId="0" fontId="0" fillId="0" borderId="15" xfId="0" applyFill="1" applyBorder="1"/>
    <xf numFmtId="0" fontId="16" fillId="2" borderId="49" xfId="0" applyNumberFormat="1" applyFont="1" applyFill="1" applyBorder="1" applyAlignment="1">
      <alignment horizontal="left" wrapText="1"/>
    </xf>
    <xf numFmtId="0" fontId="0" fillId="0" borderId="50" xfId="0" applyBorder="1"/>
    <xf numFmtId="9" fontId="0" fillId="0" borderId="51" xfId="0" applyNumberFormat="1" applyFill="1" applyBorder="1" applyAlignment="1"/>
    <xf numFmtId="9" fontId="0" fillId="0" borderId="8" xfId="0" applyNumberFormat="1" applyFill="1" applyBorder="1" applyAlignment="1"/>
    <xf numFmtId="0" fontId="16" fillId="2" borderId="49" xfId="0" applyFont="1" applyFill="1" applyBorder="1" applyAlignment="1" applyProtection="1">
      <alignment wrapText="1"/>
      <protection locked="0"/>
    </xf>
    <xf numFmtId="0" fontId="0" fillId="0" borderId="52" xfId="0" applyBorder="1"/>
    <xf numFmtId="9" fontId="0" fillId="0" borderId="53" xfId="0" applyNumberFormat="1" applyFill="1" applyBorder="1" applyAlignment="1"/>
    <xf numFmtId="9" fontId="0" fillId="0" borderId="54" xfId="0" applyNumberFormat="1" applyFill="1" applyBorder="1" applyAlignment="1"/>
    <xf numFmtId="0" fontId="0" fillId="0" borderId="55" xfId="0" applyBorder="1"/>
    <xf numFmtId="0" fontId="0" fillId="0" borderId="55" xfId="0" applyFill="1" applyBorder="1"/>
    <xf numFmtId="9" fontId="0" fillId="0" borderId="53" xfId="0" applyNumberFormat="1" applyFill="1" applyBorder="1"/>
    <xf numFmtId="9" fontId="0" fillId="0" borderId="54" xfId="0" applyNumberFormat="1" applyFill="1" applyBorder="1"/>
    <xf numFmtId="0" fontId="14" fillId="2" borderId="56" xfId="0" applyFont="1" applyFill="1" applyBorder="1" applyAlignment="1" applyProtection="1">
      <alignment wrapText="1"/>
      <protection locked="0"/>
    </xf>
    <xf numFmtId="0" fontId="0" fillId="0" borderId="57" xfId="0" applyBorder="1" applyAlignment="1">
      <alignment horizontal="center"/>
    </xf>
    <xf numFmtId="0" fontId="0" fillId="0" borderId="58" xfId="0" applyFill="1" applyBorder="1" applyAlignment="1">
      <alignment wrapText="1"/>
    </xf>
    <xf numFmtId="0" fontId="0" fillId="0" borderId="9" xfId="0" applyBorder="1" applyAlignment="1">
      <alignment horizontal="center" wrapText="1"/>
    </xf>
    <xf numFmtId="0" fontId="0" fillId="0" borderId="59" xfId="0" applyFill="1" applyBorder="1" applyAlignment="1">
      <alignment horizontal="center" wrapText="1"/>
    </xf>
    <xf numFmtId="0" fontId="0" fillId="0" borderId="9" xfId="0" applyBorder="1" applyAlignment="1">
      <alignment wrapText="1"/>
    </xf>
    <xf numFmtId="0" fontId="16" fillId="2" borderId="60" xfId="0" applyFont="1" applyFill="1" applyBorder="1" applyAlignment="1" applyProtection="1">
      <alignment wrapText="1"/>
      <protection locked="0"/>
    </xf>
    <xf numFmtId="0" fontId="0" fillId="0" borderId="50" xfId="0" applyFill="1" applyBorder="1" applyAlignment="1"/>
    <xf numFmtId="0" fontId="0" fillId="0" borderId="61" xfId="0" applyFill="1" applyBorder="1" applyAlignment="1"/>
    <xf numFmtId="0" fontId="0" fillId="2" borderId="3" xfId="0" applyFill="1" applyBorder="1" applyAlignment="1"/>
    <xf numFmtId="165" fontId="0" fillId="2" borderId="62" xfId="0" applyNumberFormat="1" applyFill="1" applyBorder="1" applyAlignment="1">
      <alignment horizontal="center"/>
    </xf>
    <xf numFmtId="0" fontId="0" fillId="0" borderId="63" xfId="0" applyFill="1" applyBorder="1" applyAlignment="1"/>
    <xf numFmtId="0" fontId="0" fillId="0" borderId="58" xfId="0" applyFill="1" applyBorder="1" applyAlignment="1"/>
    <xf numFmtId="0" fontId="0" fillId="2" borderId="9" xfId="0" applyFill="1" applyBorder="1" applyAlignment="1"/>
    <xf numFmtId="165" fontId="0" fillId="2" borderId="64" xfId="0" applyNumberFormat="1" applyFill="1" applyBorder="1" applyAlignment="1">
      <alignment horizontal="center"/>
    </xf>
    <xf numFmtId="0" fontId="16" fillId="2" borderId="65" xfId="0" applyFont="1" applyFill="1" applyBorder="1" applyAlignment="1" applyProtection="1">
      <alignment wrapText="1"/>
      <protection locked="0"/>
    </xf>
    <xf numFmtId="0" fontId="0" fillId="0" borderId="57" xfId="0" applyFill="1" applyBorder="1" applyAlignment="1"/>
    <xf numFmtId="165" fontId="0" fillId="2" borderId="66" xfId="0" applyNumberFormat="1" applyFill="1" applyBorder="1" applyAlignment="1">
      <alignment horizontal="center"/>
    </xf>
    <xf numFmtId="0" fontId="0" fillId="0" borderId="67" xfId="0" applyFill="1" applyBorder="1" applyAlignment="1"/>
    <xf numFmtId="165" fontId="0" fillId="2" borderId="68" xfId="0" applyNumberFormat="1" applyFill="1" applyBorder="1" applyAlignment="1">
      <alignment horizontal="center"/>
    </xf>
    <xf numFmtId="0" fontId="0" fillId="0" borderId="53" xfId="0" applyFill="1" applyBorder="1" applyAlignment="1"/>
    <xf numFmtId="0" fontId="0" fillId="0" borderId="54" xfId="0" applyFill="1" applyBorder="1" applyAlignment="1"/>
    <xf numFmtId="0" fontId="14" fillId="2" borderId="53" xfId="0" applyFont="1" applyFill="1" applyBorder="1" applyAlignment="1" applyProtection="1">
      <alignment wrapText="1"/>
      <protection locked="0"/>
    </xf>
    <xf numFmtId="0" fontId="0" fillId="0" borderId="7" xfId="0" applyFill="1" applyBorder="1"/>
    <xf numFmtId="0" fontId="0" fillId="0" borderId="53" xfId="0" applyFill="1" applyBorder="1"/>
    <xf numFmtId="0" fontId="0" fillId="0" borderId="8" xfId="0" applyFill="1" applyBorder="1"/>
    <xf numFmtId="165" fontId="0" fillId="2" borderId="69" xfId="0" applyNumberFormat="1" applyFill="1" applyBorder="1" applyAlignment="1">
      <alignment horizontal="center"/>
    </xf>
    <xf numFmtId="0" fontId="16" fillId="2" borderId="53" xfId="0" applyFont="1" applyFill="1" applyBorder="1" applyAlignment="1" applyProtection="1">
      <alignment wrapText="1"/>
      <protection locked="0"/>
    </xf>
    <xf numFmtId="0" fontId="0" fillId="0" borderId="57" xfId="0" applyFill="1" applyBorder="1"/>
    <xf numFmtId="165" fontId="0" fillId="2" borderId="59" xfId="0" applyNumberFormat="1" applyFill="1" applyBorder="1" applyAlignment="1">
      <alignment horizontal="center"/>
    </xf>
    <xf numFmtId="0" fontId="18" fillId="2" borderId="70" xfId="0" applyFont="1" applyFill="1" applyBorder="1" applyAlignment="1" applyProtection="1">
      <alignment wrapText="1"/>
      <protection locked="0"/>
    </xf>
    <xf numFmtId="0" fontId="0" fillId="0" borderId="67" xfId="0" applyFill="1" applyBorder="1"/>
    <xf numFmtId="9" fontId="0" fillId="0" borderId="71" xfId="0" applyNumberFormat="1" applyFill="1" applyBorder="1"/>
    <xf numFmtId="165" fontId="19" fillId="2" borderId="72" xfId="0" applyNumberFormat="1" applyFont="1" applyFill="1" applyBorder="1" applyAlignment="1">
      <alignment horizontal="center"/>
    </xf>
    <xf numFmtId="9" fontId="0" fillId="0" borderId="70" xfId="0" applyNumberFormat="1" applyFill="1" applyBorder="1"/>
    <xf numFmtId="9" fontId="0" fillId="0" borderId="46" xfId="0" applyNumberFormat="1" applyFill="1" applyBorder="1"/>
    <xf numFmtId="9" fontId="0" fillId="0" borderId="20" xfId="0" applyNumberFormat="1" applyFill="1" applyBorder="1"/>
    <xf numFmtId="0" fontId="0" fillId="0" borderId="0" xfId="0" applyProtection="1"/>
    <xf numFmtId="0" fontId="0" fillId="0" borderId="10" xfId="0" applyFill="1" applyBorder="1" applyProtection="1"/>
    <xf numFmtId="0" fontId="0" fillId="0" borderId="11" xfId="0" applyFill="1" applyBorder="1" applyProtection="1"/>
    <xf numFmtId="0" fontId="0" fillId="0" borderId="12" xfId="0" applyFill="1" applyBorder="1" applyProtection="1"/>
    <xf numFmtId="0" fontId="0" fillId="0" borderId="0" xfId="0" applyFill="1" applyProtection="1"/>
    <xf numFmtId="0" fontId="0" fillId="0" borderId="13" xfId="0" applyFill="1" applyBorder="1" applyProtection="1"/>
    <xf numFmtId="0" fontId="0" fillId="0" borderId="0" xfId="0" applyFill="1" applyBorder="1" applyProtection="1"/>
    <xf numFmtId="0" fontId="0" fillId="0" borderId="14" xfId="0" applyFill="1" applyBorder="1" applyProtection="1"/>
    <xf numFmtId="0" fontId="21" fillId="0" borderId="13" xfId="0" applyFont="1" applyFill="1" applyBorder="1" applyProtection="1"/>
    <xf numFmtId="0" fontId="22" fillId="0" borderId="0" xfId="0" applyFont="1" applyFill="1" applyBorder="1" applyProtection="1"/>
    <xf numFmtId="0" fontId="10" fillId="0" borderId="0" xfId="0" applyFont="1" applyFill="1" applyBorder="1" applyProtection="1"/>
    <xf numFmtId="0" fontId="10" fillId="2" borderId="67" xfId="0" applyFont="1" applyFill="1" applyBorder="1" applyProtection="1"/>
    <xf numFmtId="0" fontId="10" fillId="2" borderId="71" xfId="0" applyFont="1" applyFill="1" applyBorder="1" applyProtection="1"/>
    <xf numFmtId="0" fontId="10" fillId="2" borderId="4" xfId="0" applyFont="1" applyFill="1" applyBorder="1" applyProtection="1"/>
    <xf numFmtId="0" fontId="10" fillId="0" borderId="14" xfId="0" applyFont="1" applyFill="1" applyBorder="1" applyProtection="1"/>
    <xf numFmtId="0" fontId="23" fillId="0" borderId="13" xfId="0" applyFont="1" applyFill="1" applyBorder="1" applyProtection="1"/>
    <xf numFmtId="0" fontId="10" fillId="2" borderId="73" xfId="0" applyFont="1" applyFill="1" applyBorder="1" applyProtection="1"/>
    <xf numFmtId="0" fontId="10" fillId="2" borderId="5" xfId="0" applyFont="1" applyFill="1" applyBorder="1" applyProtection="1"/>
    <xf numFmtId="0" fontId="10" fillId="2" borderId="8" xfId="0" applyFont="1" applyFill="1" applyBorder="1" applyProtection="1"/>
    <xf numFmtId="0" fontId="0" fillId="2" borderId="8" xfId="0" applyFill="1" applyBorder="1" applyProtection="1"/>
    <xf numFmtId="0" fontId="0" fillId="2" borderId="2" xfId="0" applyFill="1" applyBorder="1" applyProtection="1"/>
    <xf numFmtId="0" fontId="15" fillId="0" borderId="70" xfId="0" applyFont="1" applyBorder="1" applyProtection="1"/>
    <xf numFmtId="0" fontId="10" fillId="2" borderId="71" xfId="0" applyFont="1" applyFill="1" applyBorder="1" applyAlignment="1" applyProtection="1">
      <alignment horizontal="centerContinuous" wrapText="1"/>
      <protection locked="0"/>
    </xf>
    <xf numFmtId="0" fontId="15" fillId="0" borderId="67" xfId="0" applyFont="1" applyBorder="1" applyProtection="1"/>
    <xf numFmtId="0" fontId="10" fillId="0" borderId="4" xfId="0" applyFont="1" applyBorder="1" applyProtection="1"/>
    <xf numFmtId="0" fontId="24" fillId="2" borderId="67" xfId="0" applyFont="1" applyFill="1" applyBorder="1" applyProtection="1">
      <protection locked="0"/>
    </xf>
    <xf numFmtId="0" fontId="0" fillId="2" borderId="71" xfId="0" applyFill="1" applyBorder="1" applyProtection="1">
      <protection locked="0"/>
    </xf>
    <xf numFmtId="0" fontId="0" fillId="2" borderId="4" xfId="0" applyFill="1" applyBorder="1" applyProtection="1">
      <protection locked="0"/>
    </xf>
    <xf numFmtId="0" fontId="10" fillId="0" borderId="51" xfId="0" applyFont="1" applyBorder="1" applyProtection="1"/>
    <xf numFmtId="0" fontId="10" fillId="2" borderId="7" xfId="0" applyFont="1" applyFill="1" applyBorder="1" applyProtection="1">
      <protection locked="0"/>
    </xf>
    <xf numFmtId="0" fontId="10" fillId="2" borderId="8" xfId="0" applyFont="1" applyFill="1" applyBorder="1" applyProtection="1">
      <protection locked="0"/>
    </xf>
    <xf numFmtId="0" fontId="10" fillId="0" borderId="73" xfId="0" applyFont="1" applyBorder="1" applyProtection="1"/>
    <xf numFmtId="0" fontId="10" fillId="0" borderId="5" xfId="0" applyFont="1" applyBorder="1" applyProtection="1"/>
    <xf numFmtId="0" fontId="24" fillId="2" borderId="73" xfId="0" applyFont="1" applyFill="1" applyBorder="1" applyProtection="1">
      <protection locked="0"/>
    </xf>
    <xf numFmtId="0" fontId="0" fillId="2" borderId="0" xfId="0" applyFill="1" applyBorder="1" applyProtection="1">
      <protection locked="0"/>
    </xf>
    <xf numFmtId="0" fontId="0" fillId="2" borderId="5" xfId="0" applyFill="1" applyBorder="1" applyProtection="1">
      <protection locked="0"/>
    </xf>
    <xf numFmtId="0" fontId="15" fillId="0" borderId="13" xfId="0" applyFont="1" applyBorder="1" applyProtection="1"/>
    <xf numFmtId="0" fontId="10" fillId="0" borderId="4" xfId="0" applyFont="1" applyFill="1" applyBorder="1" applyProtection="1"/>
    <xf numFmtId="0" fontId="10" fillId="0" borderId="8" xfId="0" applyFont="1" applyBorder="1" applyProtection="1"/>
    <xf numFmtId="0" fontId="10" fillId="0" borderId="2" xfId="0" applyFont="1" applyBorder="1" applyProtection="1"/>
    <xf numFmtId="0" fontId="24" fillId="2" borderId="7" xfId="0" applyFont="1" applyFill="1" applyBorder="1" applyProtection="1">
      <protection locked="0"/>
    </xf>
    <xf numFmtId="0" fontId="0" fillId="2" borderId="8" xfId="0" applyFill="1" applyBorder="1" applyProtection="1">
      <protection locked="0"/>
    </xf>
    <xf numFmtId="0" fontId="0" fillId="2" borderId="2" xfId="0" applyFill="1" applyBorder="1" applyProtection="1">
      <protection locked="0"/>
    </xf>
    <xf numFmtId="0" fontId="15" fillId="0" borderId="74" xfId="0" applyFont="1" applyBorder="1" applyProtection="1"/>
    <xf numFmtId="0" fontId="15" fillId="0" borderId="75" xfId="0" applyFont="1" applyBorder="1" applyProtection="1"/>
    <xf numFmtId="0" fontId="24" fillId="2" borderId="4" xfId="0" applyFont="1" applyFill="1" applyBorder="1" applyAlignment="1" applyProtection="1">
      <alignment horizontal="center"/>
    </xf>
    <xf numFmtId="0" fontId="15" fillId="0" borderId="76" xfId="0" applyFont="1" applyBorder="1" applyProtection="1"/>
    <xf numFmtId="0" fontId="25" fillId="0" borderId="47" xfId="0" applyFont="1" applyFill="1" applyBorder="1" applyProtection="1"/>
    <xf numFmtId="0" fontId="25" fillId="0" borderId="77" xfId="0" applyFont="1" applyFill="1" applyBorder="1" applyProtection="1"/>
    <xf numFmtId="0" fontId="15" fillId="0" borderId="13" xfId="0" applyFont="1" applyBorder="1" applyAlignment="1" applyProtection="1">
      <alignment horizontal="center" vertical="center"/>
    </xf>
    <xf numFmtId="0" fontId="15" fillId="0" borderId="13" xfId="0" applyFont="1" applyBorder="1" applyAlignment="1" applyProtection="1">
      <alignment horizontal="center" vertical="center" wrapText="1"/>
    </xf>
    <xf numFmtId="0" fontId="15" fillId="0" borderId="78" xfId="0" applyFont="1" applyBorder="1" applyAlignment="1" applyProtection="1">
      <alignment horizontal="center" vertical="center" wrapText="1"/>
    </xf>
    <xf numFmtId="0" fontId="15" fillId="0" borderId="79"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5" fillId="0" borderId="80" xfId="0" applyFont="1" applyBorder="1" applyAlignment="1" applyProtection="1">
      <alignment horizontal="center" vertical="center" wrapText="1"/>
    </xf>
    <xf numFmtId="0" fontId="15" fillId="0" borderId="81" xfId="0" applyFont="1" applyBorder="1" applyAlignment="1" applyProtection="1">
      <alignment horizontal="center" vertical="center" wrapText="1"/>
    </xf>
    <xf numFmtId="0" fontId="15" fillId="0" borderId="82" xfId="0" applyFont="1" applyBorder="1" applyAlignment="1" applyProtection="1">
      <alignment horizontal="center" vertical="center" wrapText="1"/>
    </xf>
    <xf numFmtId="0" fontId="15" fillId="0" borderId="83" xfId="0" applyFont="1" applyBorder="1" applyAlignment="1" applyProtection="1">
      <alignment horizontal="center" vertical="center" wrapText="1"/>
    </xf>
    <xf numFmtId="0" fontId="24" fillId="2" borderId="79" xfId="0" applyFont="1" applyFill="1" applyBorder="1" applyAlignment="1" applyProtection="1">
      <alignment wrapText="1"/>
      <protection locked="0"/>
    </xf>
    <xf numFmtId="0" fontId="25" fillId="2" borderId="79" xfId="0" applyFont="1" applyFill="1" applyBorder="1" applyAlignment="1" applyProtection="1">
      <alignment horizontal="center"/>
      <protection locked="0"/>
    </xf>
    <xf numFmtId="0" fontId="24" fillId="2" borderId="65" xfId="0" applyFont="1" applyFill="1" applyBorder="1" applyAlignment="1" applyProtection="1">
      <alignment wrapText="1"/>
      <protection locked="0"/>
    </xf>
    <xf numFmtId="0" fontId="25" fillId="2" borderId="65" xfId="0" applyFont="1" applyFill="1" applyBorder="1" applyAlignment="1" applyProtection="1">
      <alignment horizontal="center"/>
      <protection locked="0"/>
    </xf>
    <xf numFmtId="0" fontId="15" fillId="0" borderId="58" xfId="0" applyFont="1" applyBorder="1" applyAlignment="1" applyProtection="1">
      <alignment wrapText="1"/>
    </xf>
    <xf numFmtId="0" fontId="15" fillId="0" borderId="53" xfId="0" applyFont="1" applyBorder="1" applyProtection="1"/>
    <xf numFmtId="0" fontId="15" fillId="0" borderId="13" xfId="0" applyFont="1" applyFill="1" applyBorder="1" applyProtection="1"/>
    <xf numFmtId="0" fontId="15" fillId="0" borderId="0" xfId="0" applyFont="1" applyFill="1" applyBorder="1" applyAlignment="1" applyProtection="1">
      <alignment horizontal="center"/>
    </xf>
    <xf numFmtId="0" fontId="15" fillId="0" borderId="5" xfId="0" applyFont="1" applyFill="1" applyBorder="1" applyAlignment="1" applyProtection="1">
      <alignment horizontal="center"/>
    </xf>
    <xf numFmtId="0" fontId="0" fillId="0" borderId="15" xfId="0" applyBorder="1" applyProtection="1"/>
    <xf numFmtId="0" fontId="25" fillId="0" borderId="84" xfId="0" applyFont="1" applyFill="1" applyBorder="1" applyProtection="1"/>
    <xf numFmtId="0" fontId="25" fillId="0" borderId="61" xfId="0" applyFont="1" applyFill="1" applyBorder="1" applyProtection="1"/>
    <xf numFmtId="0" fontId="25" fillId="0" borderId="8" xfId="0" applyFont="1" applyFill="1" applyBorder="1" applyProtection="1"/>
    <xf numFmtId="0" fontId="25" fillId="0" borderId="85" xfId="0" applyFont="1" applyFill="1" applyBorder="1" applyProtection="1"/>
    <xf numFmtId="0" fontId="0" fillId="0" borderId="47" xfId="0" applyBorder="1" applyProtection="1"/>
    <xf numFmtId="0" fontId="0" fillId="0" borderId="61" xfId="0" applyBorder="1" applyProtection="1"/>
    <xf numFmtId="0" fontId="6" fillId="0" borderId="61" xfId="0" applyFont="1" applyBorder="1" applyProtection="1"/>
    <xf numFmtId="0" fontId="25" fillId="0" borderId="61" xfId="0" applyFont="1" applyBorder="1" applyAlignment="1" applyProtection="1">
      <alignment wrapText="1"/>
    </xf>
    <xf numFmtId="165" fontId="25" fillId="3" borderId="61" xfId="0" applyNumberFormat="1" applyFont="1" applyFill="1" applyBorder="1" applyAlignment="1" applyProtection="1">
      <alignment horizontal="left"/>
    </xf>
    <xf numFmtId="0" fontId="0" fillId="0" borderId="0" xfId="0" applyBorder="1" applyProtection="1"/>
    <xf numFmtId="0" fontId="0" fillId="0" borderId="13" xfId="0" applyBorder="1" applyProtection="1"/>
    <xf numFmtId="164" fontId="25" fillId="0" borderId="58" xfId="0" applyNumberFormat="1" applyFont="1" applyFill="1" applyBorder="1" applyAlignment="1" applyProtection="1">
      <alignment horizontal="right"/>
    </xf>
    <xf numFmtId="164" fontId="25" fillId="0" borderId="79" xfId="0" applyNumberFormat="1" applyFont="1" applyBorder="1" applyAlignment="1" applyProtection="1">
      <alignment horizontal="right"/>
    </xf>
    <xf numFmtId="164" fontId="25" fillId="0" borderId="58" xfId="0" applyNumberFormat="1" applyFont="1" applyBorder="1" applyAlignment="1" applyProtection="1">
      <alignment horizontal="right"/>
    </xf>
    <xf numFmtId="0" fontId="0" fillId="0" borderId="86" xfId="0" applyBorder="1" applyProtection="1"/>
    <xf numFmtId="0" fontId="25" fillId="0" borderId="87" xfId="0" applyFont="1" applyFill="1" applyBorder="1" applyProtection="1"/>
    <xf numFmtId="166" fontId="25" fillId="0" borderId="58" xfId="0" applyNumberFormat="1" applyFont="1" applyBorder="1" applyAlignment="1" applyProtection="1">
      <alignment horizontal="left"/>
    </xf>
    <xf numFmtId="166" fontId="25" fillId="0" borderId="79" xfId="0" applyNumberFormat="1" applyFont="1" applyBorder="1" applyAlignment="1" applyProtection="1">
      <alignment horizontal="right"/>
    </xf>
    <xf numFmtId="166" fontId="25" fillId="0" borderId="58" xfId="0" applyNumberFormat="1" applyFont="1" applyBorder="1" applyAlignment="1" applyProtection="1">
      <alignment horizontal="right"/>
    </xf>
    <xf numFmtId="0" fontId="26" fillId="0" borderId="80" xfId="0" applyFont="1" applyBorder="1" applyAlignment="1" applyProtection="1">
      <alignment horizontal="right"/>
    </xf>
    <xf numFmtId="0" fontId="0" fillId="0" borderId="58" xfId="0" applyFill="1" applyBorder="1" applyProtection="1"/>
    <xf numFmtId="0" fontId="25" fillId="0" borderId="54" xfId="0" applyFont="1" applyFill="1" applyBorder="1" applyProtection="1"/>
    <xf numFmtId="164" fontId="26" fillId="0" borderId="66" xfId="0" applyNumberFormat="1" applyFont="1" applyFill="1" applyBorder="1" applyAlignment="1" applyProtection="1">
      <alignment horizontal="center"/>
    </xf>
    <xf numFmtId="0" fontId="25" fillId="0" borderId="79" xfId="0" applyFont="1" applyFill="1" applyBorder="1" applyProtection="1"/>
    <xf numFmtId="0" fontId="25" fillId="0" borderId="58" xfId="0" applyFont="1" applyFill="1" applyBorder="1" applyProtection="1"/>
    <xf numFmtId="164" fontId="13" fillId="4" borderId="66" xfId="0" applyNumberFormat="1" applyFont="1" applyFill="1" applyBorder="1" applyAlignment="1" applyProtection="1">
      <alignment horizontal="center"/>
    </xf>
    <xf numFmtId="0" fontId="0" fillId="0" borderId="16" xfId="0" applyFill="1" applyBorder="1" applyProtection="1"/>
    <xf numFmtId="0" fontId="0" fillId="0" borderId="48" xfId="0" applyFill="1" applyBorder="1" applyProtection="1"/>
    <xf numFmtId="0" fontId="0" fillId="0" borderId="88" xfId="0" applyFill="1" applyBorder="1" applyProtection="1"/>
    <xf numFmtId="0" fontId="0" fillId="0" borderId="15" xfId="0" applyFill="1" applyBorder="1" applyProtection="1"/>
    <xf numFmtId="0" fontId="0" fillId="0" borderId="54" xfId="0" applyFill="1" applyBorder="1" applyProtection="1"/>
    <xf numFmtId="0" fontId="0" fillId="0" borderId="57" xfId="0" applyFill="1" applyBorder="1" applyProtection="1"/>
    <xf numFmtId="0" fontId="10" fillId="0" borderId="0" xfId="0" applyFont="1" applyBorder="1" applyAlignment="1" applyProtection="1">
      <alignment horizontal="right"/>
    </xf>
    <xf numFmtId="164" fontId="13" fillId="4" borderId="80" xfId="0" applyNumberFormat="1" applyFont="1" applyFill="1" applyBorder="1" applyAlignment="1" applyProtection="1">
      <alignment horizontal="center"/>
    </xf>
    <xf numFmtId="0" fontId="0" fillId="0" borderId="71" xfId="0" applyFill="1" applyBorder="1" applyProtection="1"/>
    <xf numFmtId="164" fontId="13" fillId="4" borderId="89" xfId="0" applyNumberFormat="1" applyFont="1" applyFill="1" applyBorder="1" applyAlignment="1" applyProtection="1">
      <alignment horizontal="center"/>
    </xf>
    <xf numFmtId="0" fontId="0" fillId="0" borderId="67" xfId="0" applyFill="1" applyBorder="1" applyProtection="1"/>
    <xf numFmtId="0" fontId="10" fillId="0" borderId="10" xfId="0" applyFont="1" applyBorder="1" applyProtection="1"/>
    <xf numFmtId="0" fontId="10" fillId="0" borderId="11" xfId="0" applyFont="1" applyBorder="1" applyProtection="1"/>
    <xf numFmtId="0" fontId="10" fillId="0" borderId="0" xfId="0" applyFont="1" applyBorder="1" applyProtection="1"/>
    <xf numFmtId="0" fontId="0" fillId="0" borderId="14" xfId="0" applyBorder="1" applyProtection="1"/>
    <xf numFmtId="0" fontId="10" fillId="0" borderId="13" xfId="0" applyFont="1" applyBorder="1" applyProtection="1"/>
    <xf numFmtId="0" fontId="10" fillId="0" borderId="15" xfId="0" applyFont="1" applyBorder="1" applyProtection="1"/>
    <xf numFmtId="0" fontId="10" fillId="0" borderId="16" xfId="0" applyFont="1" applyBorder="1" applyProtection="1"/>
    <xf numFmtId="0" fontId="0" fillId="0" borderId="16" xfId="0" applyBorder="1" applyProtection="1"/>
    <xf numFmtId="0" fontId="0" fillId="0" borderId="17" xfId="0" applyBorder="1" applyProtection="1"/>
    <xf numFmtId="0" fontId="7" fillId="0" borderId="0" xfId="0" applyFont="1"/>
    <xf numFmtId="0" fontId="7" fillId="0" borderId="0" xfId="0" applyFont="1" applyProtection="1"/>
    <xf numFmtId="164" fontId="7" fillId="0" borderId="0" xfId="0" applyNumberFormat="1" applyFont="1" applyProtection="1"/>
    <xf numFmtId="0" fontId="8" fillId="0" borderId="0" xfId="0" applyFont="1"/>
    <xf numFmtId="0" fontId="1" fillId="0" borderId="9" xfId="0" applyFont="1" applyBorder="1" applyAlignment="1">
      <alignment horizontal="center"/>
    </xf>
    <xf numFmtId="3" fontId="0" fillId="0" borderId="0" xfId="0" applyNumberFormat="1" applyProtection="1"/>
    <xf numFmtId="164" fontId="0" fillId="5" borderId="0" xfId="0" applyNumberFormat="1" applyFill="1"/>
    <xf numFmtId="0" fontId="0" fillId="6" borderId="0" xfId="0" applyFill="1"/>
    <xf numFmtId="0" fontId="14" fillId="2" borderId="67" xfId="0" applyFont="1" applyFill="1" applyBorder="1" applyAlignment="1" applyProtection="1">
      <alignment horizontal="centerContinuous"/>
      <protection locked="0"/>
    </xf>
    <xf numFmtId="0" fontId="10" fillId="2" borderId="7" xfId="0" applyFont="1" applyFill="1" applyBorder="1" applyProtection="1"/>
    <xf numFmtId="0" fontId="5" fillId="0" borderId="0" xfId="0" applyFont="1" applyFill="1"/>
    <xf numFmtId="9" fontId="25" fillId="3" borderId="90" xfId="0" applyNumberFormat="1" applyFont="1" applyFill="1" applyBorder="1" applyAlignment="1" applyProtection="1">
      <alignment horizontal="center"/>
      <protection locked="0"/>
    </xf>
    <xf numFmtId="9" fontId="0" fillId="2" borderId="46" xfId="0" applyNumberFormat="1" applyFill="1" applyBorder="1"/>
    <xf numFmtId="0" fontId="0" fillId="0" borderId="22" xfId="0" applyBorder="1" applyAlignment="1">
      <alignment horizontal="center" wrapText="1"/>
    </xf>
    <xf numFmtId="0" fontId="0" fillId="0" borderId="30" xfId="0" applyBorder="1" applyAlignment="1">
      <alignment horizontal="center" wrapText="1"/>
    </xf>
    <xf numFmtId="0" fontId="0" fillId="0" borderId="91" xfId="0" applyFill="1" applyBorder="1" applyAlignment="1">
      <alignment horizontal="center"/>
    </xf>
    <xf numFmtId="0" fontId="0" fillId="2" borderId="92" xfId="0" applyFill="1" applyBorder="1" applyAlignment="1">
      <alignment horizontal="center"/>
    </xf>
    <xf numFmtId="0" fontId="0" fillId="2" borderId="93" xfId="0" applyFill="1" applyBorder="1" applyAlignment="1">
      <alignment horizontal="center"/>
    </xf>
    <xf numFmtId="10" fontId="0" fillId="0" borderId="94" xfId="0" applyNumberFormat="1" applyBorder="1" applyAlignment="1">
      <alignment horizontal="center"/>
    </xf>
    <xf numFmtId="10" fontId="0" fillId="0" borderId="28" xfId="0" applyNumberFormat="1" applyBorder="1" applyAlignment="1">
      <alignment horizontal="center"/>
    </xf>
    <xf numFmtId="10" fontId="0" fillId="0" borderId="33" xfId="0" applyNumberFormat="1" applyBorder="1" applyAlignment="1">
      <alignment horizontal="center"/>
    </xf>
    <xf numFmtId="0" fontId="0" fillId="2" borderId="95" xfId="0" applyFill="1" applyBorder="1" applyAlignment="1">
      <alignment horizontal="center"/>
    </xf>
    <xf numFmtId="10" fontId="15" fillId="0" borderId="13" xfId="0" applyNumberFormat="1" applyFont="1" applyFill="1" applyBorder="1" applyProtection="1"/>
    <xf numFmtId="10" fontId="15" fillId="0" borderId="0" xfId="0" applyNumberFormat="1" applyFont="1" applyFill="1" applyBorder="1" applyAlignment="1" applyProtection="1">
      <alignment horizontal="center"/>
    </xf>
    <xf numFmtId="0" fontId="0" fillId="7" borderId="0" xfId="0" applyFill="1" applyBorder="1" applyProtection="1"/>
    <xf numFmtId="0" fontId="6" fillId="7" borderId="49" xfId="0" applyFont="1" applyFill="1" applyBorder="1" applyAlignment="1" applyProtection="1">
      <alignment wrapText="1"/>
      <protection locked="0"/>
    </xf>
    <xf numFmtId="0" fontId="6" fillId="7" borderId="53" xfId="0" applyFont="1" applyFill="1" applyBorder="1" applyAlignment="1" applyProtection="1">
      <alignment wrapText="1"/>
      <protection locked="0"/>
    </xf>
    <xf numFmtId="165" fontId="0" fillId="7" borderId="59" xfId="0" applyNumberFormat="1" applyFill="1" applyBorder="1" applyAlignment="1">
      <alignment horizontal="center"/>
    </xf>
    <xf numFmtId="0" fontId="0" fillId="7" borderId="57" xfId="0" applyFill="1" applyBorder="1" applyAlignment="1">
      <alignment horizontal="center" wrapText="1"/>
    </xf>
    <xf numFmtId="0" fontId="20" fillId="7" borderId="70" xfId="0" applyFont="1" applyFill="1" applyBorder="1" applyAlignment="1" applyProtection="1">
      <alignment wrapText="1"/>
      <protection locked="0"/>
    </xf>
    <xf numFmtId="0" fontId="12" fillId="7" borderId="96" xfId="0" applyFont="1" applyFill="1" applyBorder="1" applyAlignment="1" applyProtection="1">
      <alignment wrapText="1"/>
      <protection locked="0"/>
    </xf>
    <xf numFmtId="0" fontId="0" fillId="7" borderId="97" xfId="0" applyFill="1" applyBorder="1"/>
    <xf numFmtId="165" fontId="0" fillId="7" borderId="72" xfId="0" applyNumberFormat="1" applyFill="1" applyBorder="1" applyAlignment="1">
      <alignment horizontal="center"/>
    </xf>
    <xf numFmtId="165" fontId="0" fillId="7" borderId="20" xfId="0" applyNumberFormat="1" applyFill="1" applyBorder="1" applyAlignment="1">
      <alignment horizontal="center"/>
    </xf>
    <xf numFmtId="2" fontId="7" fillId="7" borderId="98" xfId="0" applyNumberFormat="1" applyFont="1" applyFill="1" applyBorder="1" applyAlignment="1">
      <alignment horizontal="center"/>
    </xf>
    <xf numFmtId="2" fontId="0" fillId="7" borderId="32" xfId="0" applyNumberFormat="1" applyFill="1" applyBorder="1" applyAlignment="1">
      <alignment horizontal="center"/>
    </xf>
    <xf numFmtId="9" fontId="15" fillId="7" borderId="67" xfId="0" applyNumberFormat="1" applyFont="1" applyFill="1" applyBorder="1" applyAlignment="1" applyProtection="1">
      <alignment horizontal="center"/>
    </xf>
    <xf numFmtId="0" fontId="24" fillId="7" borderId="60" xfId="0" applyFont="1" applyFill="1" applyBorder="1" applyAlignment="1" applyProtection="1">
      <alignment horizontal="center"/>
    </xf>
    <xf numFmtId="2" fontId="25" fillId="7" borderId="80" xfId="0" applyNumberFormat="1" applyFont="1" applyFill="1" applyBorder="1" applyAlignment="1" applyProtection="1">
      <alignment horizontal="center"/>
    </xf>
    <xf numFmtId="2" fontId="15" fillId="7" borderId="66" xfId="0" applyNumberFormat="1" applyFont="1" applyFill="1" applyBorder="1" applyAlignment="1" applyProtection="1">
      <alignment horizontal="center"/>
    </xf>
    <xf numFmtId="2" fontId="24" fillId="7" borderId="59" xfId="0" applyNumberFormat="1" applyFont="1" applyFill="1" applyBorder="1" applyAlignment="1" applyProtection="1">
      <alignment horizontal="center"/>
    </xf>
    <xf numFmtId="2" fontId="15" fillId="7" borderId="17" xfId="0" applyNumberFormat="1" applyFont="1" applyFill="1" applyBorder="1" applyAlignment="1" applyProtection="1">
      <alignment horizontal="center"/>
    </xf>
    <xf numFmtId="2" fontId="15" fillId="7" borderId="99" xfId="0" applyNumberFormat="1" applyFont="1" applyFill="1" applyBorder="1" applyAlignment="1" applyProtection="1">
      <alignment horizontal="center"/>
    </xf>
    <xf numFmtId="0" fontId="24" fillId="7" borderId="59" xfId="0" applyFont="1" applyFill="1" applyBorder="1" applyAlignment="1" applyProtection="1">
      <alignment horizontal="center"/>
    </xf>
    <xf numFmtId="0" fontId="27" fillId="7" borderId="100" xfId="0" applyFont="1" applyFill="1" applyBorder="1" applyAlignment="1" applyProtection="1">
      <alignment horizontal="center"/>
      <protection locked="0"/>
    </xf>
    <xf numFmtId="0" fontId="24" fillId="7" borderId="69" xfId="0" applyFont="1" applyFill="1" applyBorder="1" applyAlignment="1" applyProtection="1">
      <alignment horizontal="center"/>
    </xf>
    <xf numFmtId="0" fontId="27" fillId="7" borderId="89" xfId="0" applyFont="1" applyFill="1" applyBorder="1" applyAlignment="1" applyProtection="1">
      <alignment horizontal="center"/>
      <protection locked="0"/>
    </xf>
    <xf numFmtId="0" fontId="10" fillId="7" borderId="10" xfId="0" applyFont="1" applyFill="1" applyBorder="1" applyProtection="1">
      <protection locked="0"/>
    </xf>
    <xf numFmtId="0" fontId="0" fillId="7" borderId="11" xfId="0" applyFill="1" applyBorder="1" applyProtection="1">
      <protection locked="0"/>
    </xf>
    <xf numFmtId="0" fontId="28" fillId="7" borderId="73" xfId="0" applyFont="1" applyFill="1" applyBorder="1" applyProtection="1"/>
    <xf numFmtId="0" fontId="0" fillId="7" borderId="5" xfId="0" applyFill="1" applyBorder="1" applyProtection="1"/>
    <xf numFmtId="0" fontId="0" fillId="7" borderId="14" xfId="0" applyFill="1" applyBorder="1" applyProtection="1"/>
    <xf numFmtId="0" fontId="28" fillId="7" borderId="13" xfId="0" applyFont="1" applyFill="1" applyBorder="1" applyProtection="1"/>
    <xf numFmtId="0" fontId="6" fillId="7" borderId="14" xfId="0" applyFont="1" applyFill="1" applyBorder="1" applyProtection="1"/>
    <xf numFmtId="0" fontId="29" fillId="7" borderId="13" xfId="0" applyFont="1" applyFill="1" applyBorder="1" applyProtection="1"/>
    <xf numFmtId="0" fontId="6" fillId="7" borderId="0" xfId="0" applyFont="1" applyFill="1" applyBorder="1" applyProtection="1"/>
    <xf numFmtId="0" fontId="0" fillId="7" borderId="13" xfId="0" applyFill="1" applyBorder="1" applyProtection="1">
      <protection locked="0"/>
    </xf>
    <xf numFmtId="0" fontId="0" fillId="7" borderId="0" xfId="0" applyFill="1" applyBorder="1" applyProtection="1">
      <protection locked="0"/>
    </xf>
    <xf numFmtId="0" fontId="0" fillId="7" borderId="73" xfId="0" applyFill="1" applyBorder="1" applyProtection="1">
      <protection locked="0"/>
    </xf>
    <xf numFmtId="0" fontId="0" fillId="7" borderId="5" xfId="0" applyFill="1" applyBorder="1" applyProtection="1">
      <protection locked="0"/>
    </xf>
    <xf numFmtId="0" fontId="30" fillId="7" borderId="73" xfId="0" applyFont="1" applyFill="1" applyBorder="1" applyProtection="1">
      <protection locked="0"/>
    </xf>
    <xf numFmtId="0" fontId="0" fillId="7" borderId="14" xfId="0" applyFill="1" applyBorder="1" applyProtection="1">
      <protection locked="0"/>
    </xf>
    <xf numFmtId="0" fontId="30" fillId="7" borderId="13" xfId="0" applyFont="1" applyFill="1" applyBorder="1" applyProtection="1">
      <protection locked="0"/>
    </xf>
    <xf numFmtId="0" fontId="0" fillId="7" borderId="15" xfId="0" applyFill="1" applyBorder="1" applyProtection="1">
      <protection locked="0"/>
    </xf>
    <xf numFmtId="0" fontId="0" fillId="7" borderId="16" xfId="0" applyFill="1" applyBorder="1" applyProtection="1">
      <protection locked="0"/>
    </xf>
    <xf numFmtId="0" fontId="0" fillId="7" borderId="7" xfId="0" applyFill="1" applyBorder="1" applyProtection="1">
      <protection locked="0"/>
    </xf>
    <xf numFmtId="0" fontId="0" fillId="7" borderId="8" xfId="0" applyFill="1" applyBorder="1" applyProtection="1">
      <protection locked="0"/>
    </xf>
    <xf numFmtId="0" fontId="0" fillId="7" borderId="2" xfId="0" applyFill="1" applyBorder="1" applyProtection="1">
      <protection locked="0"/>
    </xf>
    <xf numFmtId="0" fontId="0" fillId="7" borderId="85" xfId="0" applyFill="1" applyBorder="1" applyProtection="1">
      <protection locked="0"/>
    </xf>
    <xf numFmtId="0" fontId="0" fillId="7" borderId="61" xfId="0" applyFill="1" applyBorder="1" applyProtection="1">
      <protection locked="0"/>
    </xf>
    <xf numFmtId="0" fontId="27" fillId="7" borderId="17" xfId="0" applyFont="1" applyFill="1" applyBorder="1" applyAlignment="1" applyProtection="1">
      <alignment horizontal="center"/>
      <protection locked="0"/>
    </xf>
    <xf numFmtId="9" fontId="15" fillId="0" borderId="59" xfId="0" applyNumberFormat="1" applyFont="1" applyBorder="1" applyAlignment="1" applyProtection="1">
      <alignment horizontal="center"/>
    </xf>
    <xf numFmtId="2" fontId="15" fillId="0" borderId="14" xfId="0" applyNumberFormat="1" applyFont="1" applyFill="1" applyBorder="1" applyAlignment="1" applyProtection="1">
      <alignment horizontal="center"/>
    </xf>
    <xf numFmtId="2" fontId="15" fillId="0" borderId="72" xfId="0" applyNumberFormat="1" applyFont="1" applyFill="1" applyBorder="1" applyAlignment="1" applyProtection="1">
      <alignment horizontal="center"/>
    </xf>
    <xf numFmtId="164" fontId="15" fillId="0" borderId="72" xfId="0" applyNumberFormat="1" applyFont="1" applyFill="1" applyBorder="1" applyAlignment="1" applyProtection="1">
      <alignment horizontal="center"/>
    </xf>
    <xf numFmtId="165" fontId="15" fillId="0" borderId="61" xfId="0" applyNumberFormat="1" applyFont="1" applyBorder="1" applyProtection="1"/>
    <xf numFmtId="0" fontId="24" fillId="7" borderId="101" xfId="0" applyFont="1" applyFill="1" applyBorder="1" applyAlignment="1" applyProtection="1">
      <alignment horizontal="center"/>
    </xf>
    <xf numFmtId="0" fontId="0" fillId="0" borderId="66" xfId="0" applyBorder="1" applyProtection="1"/>
    <xf numFmtId="0" fontId="25" fillId="0" borderId="54" xfId="0" applyFont="1" applyBorder="1" applyAlignment="1" applyProtection="1">
      <alignment wrapText="1"/>
    </xf>
    <xf numFmtId="0" fontId="15" fillId="0" borderId="0" xfId="0" applyFont="1" applyFill="1" applyBorder="1" applyProtection="1"/>
    <xf numFmtId="0" fontId="25" fillId="0" borderId="74" xfId="0" applyFont="1" applyBorder="1" applyAlignment="1" applyProtection="1">
      <alignment wrapText="1"/>
    </xf>
    <xf numFmtId="0" fontId="15" fillId="0" borderId="72" xfId="0" applyFont="1" applyBorder="1" applyAlignment="1" applyProtection="1">
      <alignment horizontal="center"/>
    </xf>
    <xf numFmtId="0" fontId="15" fillId="0" borderId="61" xfId="0" applyFont="1" applyBorder="1" applyAlignment="1" applyProtection="1">
      <alignment wrapText="1"/>
    </xf>
    <xf numFmtId="0" fontId="15" fillId="0" borderId="10" xfId="0" applyFont="1" applyFill="1" applyBorder="1" applyAlignment="1" applyProtection="1">
      <alignment wrapText="1"/>
    </xf>
    <xf numFmtId="0" fontId="15" fillId="0" borderId="11" xfId="0" applyFont="1" applyBorder="1" applyProtection="1"/>
    <xf numFmtId="0" fontId="15" fillId="0" borderId="12" xfId="0" applyFont="1" applyBorder="1" applyAlignment="1" applyProtection="1">
      <alignment horizontal="center"/>
    </xf>
    <xf numFmtId="0" fontId="15" fillId="0" borderId="16" xfId="0" applyFont="1" applyBorder="1" applyProtection="1"/>
    <xf numFmtId="0" fontId="15" fillId="0" borderId="17" xfId="0" applyFont="1" applyBorder="1" applyAlignment="1" applyProtection="1">
      <alignment horizontal="center"/>
    </xf>
    <xf numFmtId="1" fontId="15" fillId="7" borderId="54" xfId="0" applyNumberFormat="1" applyFont="1" applyFill="1" applyBorder="1" applyAlignment="1" applyProtection="1">
      <alignment horizontal="right"/>
    </xf>
    <xf numFmtId="0" fontId="0" fillId="0" borderId="102" xfId="0" applyFill="1" applyBorder="1"/>
    <xf numFmtId="0" fontId="0" fillId="0" borderId="103" xfId="0" applyBorder="1"/>
    <xf numFmtId="0" fontId="0" fillId="0" borderId="104" xfId="0" applyBorder="1"/>
    <xf numFmtId="0" fontId="0" fillId="0" borderId="9" xfId="0" applyNumberFormat="1" applyBorder="1"/>
    <xf numFmtId="0" fontId="16" fillId="2" borderId="9" xfId="0" applyFont="1" applyFill="1" applyBorder="1" applyAlignment="1" applyProtection="1">
      <alignment wrapText="1"/>
      <protection locked="0"/>
    </xf>
    <xf numFmtId="0" fontId="14" fillId="2" borderId="105" xfId="0" applyFont="1" applyFill="1" applyBorder="1" applyAlignment="1" applyProtection="1">
      <alignment wrapText="1"/>
      <protection locked="0"/>
    </xf>
    <xf numFmtId="0" fontId="14" fillId="2" borderId="106" xfId="0" applyFont="1" applyFill="1" applyBorder="1" applyAlignment="1" applyProtection="1">
      <alignment wrapText="1"/>
      <protection locked="0"/>
    </xf>
    <xf numFmtId="0" fontId="0" fillId="0" borderId="107" xfId="0" applyFill="1" applyBorder="1"/>
    <xf numFmtId="0" fontId="16" fillId="2" borderId="53" xfId="0" applyNumberFormat="1" applyFont="1" applyFill="1" applyBorder="1" applyAlignment="1">
      <alignment horizontal="left" wrapText="1"/>
    </xf>
    <xf numFmtId="9" fontId="0" fillId="2" borderId="59" xfId="0" applyNumberFormat="1" applyFill="1" applyBorder="1"/>
    <xf numFmtId="0" fontId="0" fillId="0" borderId="108" xfId="0" applyNumberFormat="1" applyBorder="1"/>
    <xf numFmtId="9" fontId="0" fillId="2" borderId="109" xfId="0" applyNumberFormat="1" applyFill="1" applyBorder="1"/>
    <xf numFmtId="0" fontId="0" fillId="0" borderId="110" xfId="0" applyBorder="1"/>
    <xf numFmtId="0" fontId="16" fillId="2" borderId="70" xfId="0" applyFont="1" applyFill="1" applyBorder="1" applyAlignment="1" applyProtection="1">
      <alignment wrapText="1"/>
      <protection locked="0"/>
    </xf>
    <xf numFmtId="0" fontId="0" fillId="0" borderId="6" xfId="0" applyNumberFormat="1" applyBorder="1"/>
    <xf numFmtId="9" fontId="0" fillId="2" borderId="72" xfId="0" applyNumberFormat="1" applyFill="1" applyBorder="1"/>
    <xf numFmtId="0" fontId="0" fillId="0" borderId="105" xfId="0" applyBorder="1"/>
    <xf numFmtId="0" fontId="0" fillId="0" borderId="107" xfId="0" applyNumberFormat="1" applyFill="1" applyBorder="1"/>
    <xf numFmtId="0" fontId="0" fillId="0" borderId="53" xfId="0" applyBorder="1"/>
    <xf numFmtId="0" fontId="0" fillId="0" borderId="111" xfId="0" applyBorder="1"/>
    <xf numFmtId="0" fontId="6" fillId="2" borderId="108" xfId="0" applyFont="1" applyFill="1" applyBorder="1" applyAlignment="1" applyProtection="1">
      <alignment wrapText="1"/>
      <protection locked="0"/>
    </xf>
    <xf numFmtId="10" fontId="0" fillId="7" borderId="92" xfId="0" applyNumberFormat="1" applyFill="1" applyBorder="1" applyAlignment="1">
      <alignment horizontal="center"/>
    </xf>
    <xf numFmtId="10" fontId="0" fillId="7" borderId="112" xfId="0" applyNumberFormat="1" applyFill="1" applyBorder="1" applyAlignment="1">
      <alignment horizontal="center"/>
    </xf>
    <xf numFmtId="10" fontId="0" fillId="7" borderId="113" xfId="0" applyNumberFormat="1" applyFill="1" applyBorder="1" applyAlignment="1">
      <alignment horizontal="center"/>
    </xf>
    <xf numFmtId="9" fontId="25" fillId="3" borderId="114" xfId="0" applyNumberFormat="1" applyFont="1" applyFill="1" applyBorder="1" applyAlignment="1" applyProtection="1">
      <alignment horizontal="center"/>
      <protection locked="0"/>
    </xf>
    <xf numFmtId="9" fontId="14" fillId="2" borderId="106" xfId="0" applyNumberFormat="1" applyFont="1" applyFill="1" applyBorder="1" applyAlignment="1" applyProtection="1">
      <alignment wrapText="1"/>
      <protection locked="0"/>
    </xf>
    <xf numFmtId="2" fontId="15" fillId="7" borderId="59" xfId="0" applyNumberFormat="1" applyFont="1" applyFill="1" applyBorder="1" applyAlignment="1" applyProtection="1">
      <alignment horizontal="center"/>
    </xf>
    <xf numFmtId="2" fontId="15" fillId="7" borderId="85" xfId="0" applyNumberFormat="1" applyFont="1" applyFill="1" applyBorder="1" applyAlignment="1" applyProtection="1">
      <alignment horizontal="center"/>
    </xf>
    <xf numFmtId="2" fontId="26" fillId="0" borderId="66" xfId="0" applyNumberFormat="1" applyFont="1" applyFill="1" applyBorder="1" applyAlignment="1" applyProtection="1">
      <alignment horizontal="center"/>
    </xf>
    <xf numFmtId="2" fontId="13" fillId="0" borderId="66" xfId="0" applyNumberFormat="1" applyFont="1" applyFill="1" applyBorder="1" applyAlignment="1" applyProtection="1">
      <alignment horizontal="center"/>
    </xf>
    <xf numFmtId="0" fontId="0" fillId="0" borderId="37"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wrapText="1"/>
    </xf>
    <xf numFmtId="0" fontId="0" fillId="0" borderId="95" xfId="0" applyBorder="1" applyAlignment="1">
      <alignment horizontal="center" wrapText="1"/>
    </xf>
    <xf numFmtId="0" fontId="0" fillId="0" borderId="0" xfId="0" applyFill="1" applyAlignment="1">
      <alignment horizontal="center"/>
    </xf>
    <xf numFmtId="0" fontId="0" fillId="0" borderId="21" xfId="0" applyFill="1" applyBorder="1" applyAlignment="1">
      <alignment horizontal="center"/>
    </xf>
    <xf numFmtId="0" fontId="15" fillId="0" borderId="37" xfId="0" applyFont="1" applyBorder="1" applyAlignment="1">
      <alignment horizontal="center" wrapText="1"/>
    </xf>
    <xf numFmtId="0" fontId="0" fillId="0" borderId="31" xfId="0" applyBorder="1" applyAlignment="1">
      <alignment horizontal="center"/>
    </xf>
    <xf numFmtId="0" fontId="32" fillId="0" borderId="0" xfId="0" applyFont="1"/>
    <xf numFmtId="165" fontId="15" fillId="3" borderId="61" xfId="0" applyNumberFormat="1" applyFont="1" applyFill="1" applyBorder="1" applyAlignment="1" applyProtection="1">
      <alignment horizontal="left"/>
    </xf>
    <xf numFmtId="166" fontId="15" fillId="3" borderId="61" xfId="0" applyNumberFormat="1" applyFont="1" applyFill="1" applyBorder="1" applyAlignment="1" applyProtection="1">
      <alignment horizontal="left"/>
    </xf>
    <xf numFmtId="165" fontId="15" fillId="3" borderId="61" xfId="0" applyNumberFormat="1" applyFont="1" applyFill="1" applyBorder="1" applyProtection="1"/>
    <xf numFmtId="166" fontId="15" fillId="3" borderId="13" xfId="0" applyNumberFormat="1" applyFont="1" applyFill="1" applyBorder="1" applyProtection="1"/>
    <xf numFmtId="165" fontId="15" fillId="3" borderId="85" xfId="0" applyNumberFormat="1" applyFont="1" applyFill="1" applyBorder="1" applyAlignment="1" applyProtection="1">
      <alignment horizontal="center"/>
      <protection locked="0"/>
    </xf>
    <xf numFmtId="166" fontId="15" fillId="3" borderId="58" xfId="0" applyNumberFormat="1" applyFont="1" applyFill="1" applyBorder="1" applyProtection="1"/>
    <xf numFmtId="0" fontId="15" fillId="0" borderId="8" xfId="0" applyFont="1" applyFill="1" applyBorder="1" applyProtection="1"/>
    <xf numFmtId="165" fontId="15" fillId="7" borderId="8" xfId="0" applyNumberFormat="1" applyFont="1" applyFill="1" applyBorder="1" applyProtection="1">
      <protection locked="0"/>
    </xf>
    <xf numFmtId="0" fontId="10" fillId="0" borderId="115" xfId="0" applyFont="1" applyFill="1" applyBorder="1" applyProtection="1"/>
    <xf numFmtId="0" fontId="15" fillId="0" borderId="62" xfId="0" applyFont="1" applyBorder="1" applyAlignment="1" applyProtection="1">
      <alignment horizontal="right"/>
    </xf>
    <xf numFmtId="0" fontId="15" fillId="0" borderId="80" xfId="0" applyFont="1" applyBorder="1" applyAlignment="1" applyProtection="1">
      <alignment horizontal="right"/>
    </xf>
    <xf numFmtId="0" fontId="15" fillId="0" borderId="17" xfId="0" applyFont="1" applyBorder="1" applyAlignment="1" applyProtection="1">
      <alignment horizontal="right"/>
    </xf>
    <xf numFmtId="0" fontId="6" fillId="0" borderId="9" xfId="0" applyFont="1" applyBorder="1" applyAlignment="1">
      <alignment vertical="center" wrapText="1"/>
    </xf>
    <xf numFmtId="0" fontId="0" fillId="0" borderId="9" xfId="0" applyBorder="1" applyAlignment="1">
      <alignmen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67" xfId="0" applyBorder="1" applyAlignment="1">
      <alignment wrapText="1"/>
    </xf>
    <xf numFmtId="0" fontId="0" fillId="0" borderId="71" xfId="0" applyBorder="1" applyAlignment="1">
      <alignment wrapText="1"/>
    </xf>
    <xf numFmtId="0" fontId="0" fillId="0" borderId="4" xfId="0" applyBorder="1" applyAlignment="1">
      <alignment wrapText="1"/>
    </xf>
    <xf numFmtId="0" fontId="6" fillId="0" borderId="3" xfId="0" applyFont="1" applyBorder="1" applyAlignment="1">
      <alignment vertical="center" wrapText="1"/>
    </xf>
    <xf numFmtId="0" fontId="6" fillId="0" borderId="9" xfId="0" applyFont="1" applyBorder="1" applyAlignment="1">
      <alignment horizontal="left" vertical="center" wrapText="1"/>
    </xf>
    <xf numFmtId="0" fontId="0" fillId="0" borderId="9" xfId="0" applyBorder="1" applyAlignment="1">
      <alignment horizontal="left"/>
    </xf>
    <xf numFmtId="0" fontId="6" fillId="0" borderId="57" xfId="0" applyFont="1" applyBorder="1" applyAlignment="1">
      <alignment vertical="center" wrapText="1"/>
    </xf>
    <xf numFmtId="0" fontId="6" fillId="0" borderId="89" xfId="0" applyFont="1" applyBorder="1" applyAlignment="1">
      <alignment vertical="center" wrapText="1"/>
    </xf>
    <xf numFmtId="0" fontId="0" fillId="0" borderId="0" xfId="0" applyBorder="1" applyAlignment="1">
      <alignment wrapText="1"/>
    </xf>
    <xf numFmtId="0" fontId="0" fillId="0" borderId="0" xfId="0" applyBorder="1" applyAlignment="1"/>
    <xf numFmtId="0" fontId="0" fillId="0" borderId="8" xfId="0" applyBorder="1" applyAlignment="1">
      <alignment wrapText="1"/>
    </xf>
    <xf numFmtId="0" fontId="0" fillId="0" borderId="8" xfId="0" applyBorder="1" applyAlignment="1"/>
    <xf numFmtId="0" fontId="0" fillId="0" borderId="0" xfId="0" applyAlignment="1">
      <alignment wrapText="1"/>
    </xf>
    <xf numFmtId="0" fontId="0" fillId="0" borderId="0" xfId="0" applyAlignment="1"/>
    <xf numFmtId="0" fontId="0" fillId="2" borderId="57" xfId="0" applyFill="1" applyBorder="1" applyAlignment="1">
      <alignment wrapText="1"/>
    </xf>
    <xf numFmtId="0" fontId="0" fillId="0" borderId="54" xfId="0" applyBorder="1" applyAlignment="1">
      <alignment wrapText="1"/>
    </xf>
    <xf numFmtId="0" fontId="0" fillId="0" borderId="89" xfId="0" applyBorder="1" applyAlignment="1">
      <alignment wrapText="1"/>
    </xf>
    <xf numFmtId="0" fontId="13" fillId="0" borderId="0" xfId="0" applyFont="1" applyFill="1" applyBorder="1" applyAlignment="1">
      <alignment horizontal="center"/>
    </xf>
    <xf numFmtId="0" fontId="8"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Fill="1" applyBorder="1" applyAlignment="1">
      <alignment horizontal="center"/>
    </xf>
    <xf numFmtId="0" fontId="13" fillId="7" borderId="96" xfId="0" applyFont="1" applyFill="1" applyBorder="1" applyAlignment="1">
      <alignment horizontal="center"/>
    </xf>
    <xf numFmtId="0" fontId="8" fillId="7" borderId="97" xfId="0" applyFont="1" applyFill="1" applyBorder="1" applyAlignment="1">
      <alignment horizontal="center"/>
    </xf>
    <xf numFmtId="0" fontId="8" fillId="7" borderId="20" xfId="0" applyFont="1" applyFill="1" applyBorder="1" applyAlignment="1">
      <alignment horizontal="center"/>
    </xf>
    <xf numFmtId="0" fontId="13" fillId="7" borderId="97" xfId="0" applyFont="1" applyFill="1" applyBorder="1" applyAlignment="1">
      <alignment horizontal="center"/>
    </xf>
    <xf numFmtId="0" fontId="15" fillId="0" borderId="74" xfId="0" applyFont="1" applyFill="1" applyBorder="1" applyAlignment="1" applyProtection="1">
      <alignment horizontal="right"/>
    </xf>
    <xf numFmtId="0" fontId="0" fillId="0" borderId="4" xfId="0" applyBorder="1" applyAlignment="1">
      <alignment horizontal="right"/>
    </xf>
    <xf numFmtId="0" fontId="15" fillId="0" borderId="15" xfId="0" applyFont="1" applyFill="1" applyBorder="1" applyAlignment="1" applyProtection="1">
      <alignment horizontal="right" wrapText="1"/>
    </xf>
    <xf numFmtId="0" fontId="31" fillId="0" borderId="116" xfId="0" applyFont="1" applyBorder="1" applyAlignment="1">
      <alignment horizontal="right" wrapText="1"/>
    </xf>
    <xf numFmtId="0" fontId="15" fillId="0" borderId="16" xfId="0" applyFont="1" applyFill="1" applyBorder="1" applyAlignment="1" applyProtection="1">
      <alignment horizontal="right" wrapText="1"/>
    </xf>
    <xf numFmtId="0" fontId="14" fillId="3" borderId="96" xfId="0" applyFont="1" applyFill="1" applyBorder="1" applyAlignment="1">
      <alignment horizontal="center"/>
    </xf>
    <xf numFmtId="0" fontId="0" fillId="3" borderId="97" xfId="0" applyFill="1" applyBorder="1" applyAlignment="1">
      <alignment horizontal="center"/>
    </xf>
    <xf numFmtId="0" fontId="0" fillId="3" borderId="20" xfId="0" applyFill="1" applyBorder="1" applyAlignment="1">
      <alignment horizontal="center"/>
    </xf>
    <xf numFmtId="0" fontId="15" fillId="7" borderId="34" xfId="0"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vertical="center" wrapText="1"/>
    </xf>
  </cellXfs>
  <cellStyles count="1">
    <cellStyle name="Normal" xfId="0" builtinId="0"/>
  </cellStyles>
  <dxfs count="3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rgb="FFFF0000"/>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C13"/>
  <sheetViews>
    <sheetView workbookViewId="0">
      <selection activeCell="A33" sqref="A33"/>
    </sheetView>
  </sheetViews>
  <sheetFormatPr defaultRowHeight="14.5" x14ac:dyDescent="0.35"/>
  <cols>
    <col min="1" max="1" width="25" customWidth="1"/>
    <col min="2" max="2" width="20.453125" customWidth="1"/>
    <col min="3" max="3" width="15.54296875" customWidth="1"/>
  </cols>
  <sheetData>
    <row r="3" spans="1:3" ht="15.5" x14ac:dyDescent="0.35">
      <c r="A3" s="264" t="s">
        <v>186</v>
      </c>
      <c r="B3" s="264" t="s">
        <v>187</v>
      </c>
      <c r="C3" s="264" t="s">
        <v>188</v>
      </c>
    </row>
    <row r="4" spans="1:3" x14ac:dyDescent="0.35">
      <c r="A4" s="267" t="str">
        <f>Instructions!L12</f>
        <v>Tenderer's name</v>
      </c>
      <c r="B4" s="266">
        <f>'Price &amp; Quality Combined'!G32</f>
        <v>0</v>
      </c>
      <c r="C4" s="266">
        <f>'Price &amp; Quality Combined'!G33</f>
        <v>1</v>
      </c>
    </row>
    <row r="5" spans="1:3" x14ac:dyDescent="0.35">
      <c r="A5" s="267" t="str">
        <f>Instructions!L13</f>
        <v>Tenderer's name</v>
      </c>
      <c r="B5" s="266">
        <f>'Price &amp; Quality Combined'!J32</f>
        <v>0</v>
      </c>
      <c r="C5" s="266">
        <f>'Price &amp; Quality Combined'!J33</f>
        <v>1</v>
      </c>
    </row>
    <row r="6" spans="1:3" x14ac:dyDescent="0.35">
      <c r="A6" s="267" t="str">
        <f>Instructions!L14</f>
        <v>Tenderer's name</v>
      </c>
      <c r="B6" s="266">
        <f>'Price &amp; Quality Combined'!M32</f>
        <v>0</v>
      </c>
      <c r="C6" s="266">
        <f>'Price &amp; Quality Combined'!M33</f>
        <v>1</v>
      </c>
    </row>
    <row r="7" spans="1:3" x14ac:dyDescent="0.35">
      <c r="A7" s="267" t="str">
        <f>Instructions!L15</f>
        <v>Tenderer's name</v>
      </c>
      <c r="B7" s="266">
        <f>'Price &amp; Quality Combined'!P32</f>
        <v>0</v>
      </c>
      <c r="C7" s="266">
        <f>'Price &amp; Quality Combined'!P33</f>
        <v>1</v>
      </c>
    </row>
    <row r="8" spans="1:3" x14ac:dyDescent="0.35">
      <c r="A8" s="267" t="str">
        <f>Instructions!L16</f>
        <v>Tenderer's name</v>
      </c>
      <c r="B8" s="266">
        <f>'Price &amp; Quality Combined'!S32</f>
        <v>0</v>
      </c>
      <c r="C8" s="266">
        <f>'Price &amp; Quality Combined'!S33</f>
        <v>1</v>
      </c>
    </row>
    <row r="9" spans="1:3" x14ac:dyDescent="0.35">
      <c r="A9" s="267" t="str">
        <f>Instructions!L17</f>
        <v>Tenderer's name</v>
      </c>
      <c r="B9" s="266">
        <f>'Price &amp; Quality Combined'!V32</f>
        <v>0</v>
      </c>
      <c r="C9" s="266">
        <f>'Price &amp; Quality Combined'!V33</f>
        <v>1</v>
      </c>
    </row>
    <row r="10" spans="1:3" x14ac:dyDescent="0.35">
      <c r="A10" s="267" t="str">
        <f>Instructions!L18</f>
        <v>Tenderer's name</v>
      </c>
      <c r="B10" s="266">
        <f>'Price &amp; Quality Combined'!Y32</f>
        <v>0</v>
      </c>
      <c r="C10" s="266">
        <f>'Price &amp; Quality Combined'!Y33</f>
        <v>1</v>
      </c>
    </row>
    <row r="11" spans="1:3" x14ac:dyDescent="0.35">
      <c r="A11" s="267" t="str">
        <f>Instructions!L19</f>
        <v>Tenderer's name</v>
      </c>
      <c r="B11" s="266">
        <f>'Price &amp; Quality Combined'!AB32</f>
        <v>0</v>
      </c>
      <c r="C11" s="266">
        <f>'Price &amp; Quality Combined'!AB33</f>
        <v>1</v>
      </c>
    </row>
    <row r="12" spans="1:3" x14ac:dyDescent="0.35">
      <c r="A12" s="267" t="str">
        <f>Instructions!L20</f>
        <v>Tenderer's name</v>
      </c>
      <c r="B12" s="266">
        <f>'Price &amp; Quality Combined'!AE32</f>
        <v>0</v>
      </c>
      <c r="C12" s="266">
        <f>'Price &amp; Quality Combined'!AE33</f>
        <v>1</v>
      </c>
    </row>
    <row r="13" spans="1:3" x14ac:dyDescent="0.35">
      <c r="A13" s="267" t="str">
        <f>Instructions!L21</f>
        <v>Tenderer's name</v>
      </c>
      <c r="B13" s="266">
        <f>'Price &amp; Quality Combined'!AH32</f>
        <v>0</v>
      </c>
      <c r="C13" s="266">
        <f>'Price &amp; Quality Combined'!AH33</f>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6"/>
  <sheetViews>
    <sheetView tabSelected="1" workbookViewId="0">
      <selection activeCell="C1" sqref="C1"/>
    </sheetView>
  </sheetViews>
  <sheetFormatPr defaultRowHeight="14.5" x14ac:dyDescent="0.35"/>
  <cols>
    <col min="1" max="1" width="4.1796875" style="1" customWidth="1"/>
    <col min="2" max="2" width="16.81640625" customWidth="1"/>
    <col min="3" max="3" width="40" customWidth="1"/>
    <col min="4" max="4" width="95.453125" customWidth="1"/>
  </cols>
  <sheetData>
    <row r="1" spans="1:8" ht="15.5" x14ac:dyDescent="0.35">
      <c r="B1" s="2" t="s">
        <v>0</v>
      </c>
    </row>
    <row r="2" spans="1:8" x14ac:dyDescent="0.35">
      <c r="A2" s="3">
        <v>1</v>
      </c>
      <c r="B2" s="417" t="s">
        <v>1</v>
      </c>
      <c r="C2" s="417"/>
      <c r="D2" s="417"/>
    </row>
    <row r="3" spans="1:8" x14ac:dyDescent="0.35">
      <c r="A3" s="3"/>
      <c r="B3" s="4"/>
    </row>
    <row r="4" spans="1:8" x14ac:dyDescent="0.35">
      <c r="A4" s="3">
        <v>2</v>
      </c>
      <c r="B4" s="417" t="s">
        <v>2</v>
      </c>
      <c r="C4" s="417"/>
      <c r="D4" s="417"/>
    </row>
    <row r="5" spans="1:8" x14ac:dyDescent="0.35">
      <c r="B5" s="4"/>
    </row>
    <row r="6" spans="1:8" ht="36" customHeight="1" x14ac:dyDescent="0.35">
      <c r="A6" s="3">
        <v>3</v>
      </c>
      <c r="B6" s="417" t="s">
        <v>190</v>
      </c>
      <c r="C6" s="418"/>
      <c r="D6" s="418"/>
    </row>
    <row r="7" spans="1:8" x14ac:dyDescent="0.35">
      <c r="B7" s="4"/>
    </row>
    <row r="8" spans="1:8" x14ac:dyDescent="0.35">
      <c r="A8" s="3">
        <v>4</v>
      </c>
      <c r="B8" s="417" t="s">
        <v>191</v>
      </c>
      <c r="C8" s="418"/>
      <c r="D8" s="418"/>
    </row>
    <row r="10" spans="1:8" x14ac:dyDescent="0.35">
      <c r="B10" s="5" t="s">
        <v>3</v>
      </c>
    </row>
    <row r="12" spans="1:8" ht="36" customHeight="1" x14ac:dyDescent="0.35">
      <c r="B12" s="417" t="s">
        <v>4</v>
      </c>
      <c r="C12" s="418"/>
      <c r="D12" s="418"/>
    </row>
    <row r="13" spans="1:8" ht="38.25" customHeight="1" x14ac:dyDescent="0.35">
      <c r="B13" s="417" t="s">
        <v>5</v>
      </c>
      <c r="C13" s="418"/>
      <c r="D13" s="418"/>
    </row>
    <row r="14" spans="1:8" x14ac:dyDescent="0.35">
      <c r="B14" s="418" t="s">
        <v>6</v>
      </c>
      <c r="C14" s="418"/>
      <c r="D14" s="418"/>
    </row>
    <row r="15" spans="1:8" x14ac:dyDescent="0.35">
      <c r="B15" s="410" t="s">
        <v>7</v>
      </c>
      <c r="C15" s="410"/>
      <c r="H15" s="6"/>
    </row>
    <row r="16" spans="1:8" x14ac:dyDescent="0.35">
      <c r="B16" s="410" t="s">
        <v>8</v>
      </c>
      <c r="C16" s="410"/>
    </row>
    <row r="17" spans="2:4" x14ac:dyDescent="0.35">
      <c r="B17" s="410" t="s">
        <v>9</v>
      </c>
      <c r="C17" s="410"/>
    </row>
    <row r="18" spans="2:4" x14ac:dyDescent="0.35">
      <c r="B18" s="410" t="s">
        <v>10</v>
      </c>
      <c r="C18" s="410"/>
    </row>
    <row r="19" spans="2:4" x14ac:dyDescent="0.35">
      <c r="B19" s="410" t="s">
        <v>11</v>
      </c>
      <c r="C19" s="410"/>
    </row>
    <row r="20" spans="2:4" x14ac:dyDescent="0.35">
      <c r="B20" s="410" t="s">
        <v>12</v>
      </c>
      <c r="C20" s="410"/>
    </row>
    <row r="21" spans="2:4" x14ac:dyDescent="0.35">
      <c r="B21" s="410" t="s">
        <v>13</v>
      </c>
      <c r="C21" s="410"/>
    </row>
    <row r="23" spans="2:4" x14ac:dyDescent="0.35">
      <c r="B23" s="7" t="s">
        <v>14</v>
      </c>
      <c r="C23" s="6"/>
      <c r="D23" s="6"/>
    </row>
    <row r="24" spans="2:4" x14ac:dyDescent="0.35">
      <c r="B24" s="8"/>
      <c r="C24" s="6"/>
      <c r="D24" s="6"/>
    </row>
    <row r="25" spans="2:4" ht="31.5" customHeight="1" x14ac:dyDescent="0.35">
      <c r="B25" s="413" t="s">
        <v>15</v>
      </c>
      <c r="C25" s="414"/>
      <c r="D25" s="414"/>
    </row>
    <row r="26" spans="2:4" x14ac:dyDescent="0.35">
      <c r="B26" s="415" t="s">
        <v>202</v>
      </c>
      <c r="C26" s="416"/>
      <c r="D26" s="416"/>
    </row>
    <row r="27" spans="2:4" ht="26" x14ac:dyDescent="0.35">
      <c r="B27" s="9" t="s">
        <v>201</v>
      </c>
      <c r="C27" s="10" t="s">
        <v>16</v>
      </c>
      <c r="D27" s="11" t="s">
        <v>17</v>
      </c>
    </row>
    <row r="28" spans="2:4" x14ac:dyDescent="0.35">
      <c r="B28" s="402" t="s">
        <v>18</v>
      </c>
      <c r="C28" s="12" t="s">
        <v>19</v>
      </c>
      <c r="D28" s="403" t="s">
        <v>20</v>
      </c>
    </row>
    <row r="29" spans="2:4" x14ac:dyDescent="0.35">
      <c r="B29" s="402"/>
      <c r="C29" s="13" t="s">
        <v>21</v>
      </c>
      <c r="D29" s="403"/>
    </row>
    <row r="30" spans="2:4" x14ac:dyDescent="0.35">
      <c r="B30" s="402"/>
      <c r="C30" s="14" t="s">
        <v>22</v>
      </c>
      <c r="D30" s="403"/>
    </row>
    <row r="31" spans="2:4" x14ac:dyDescent="0.35">
      <c r="B31" s="402" t="s">
        <v>23</v>
      </c>
      <c r="C31" s="15" t="s">
        <v>24</v>
      </c>
      <c r="D31" s="403" t="s">
        <v>25</v>
      </c>
    </row>
    <row r="32" spans="2:4" x14ac:dyDescent="0.35">
      <c r="B32" s="402"/>
      <c r="C32" s="16" t="s">
        <v>21</v>
      </c>
      <c r="D32" s="403"/>
    </row>
    <row r="33" spans="2:9" ht="29" x14ac:dyDescent="0.35">
      <c r="B33" s="402"/>
      <c r="C33" s="17" t="s">
        <v>26</v>
      </c>
      <c r="D33" s="403"/>
    </row>
    <row r="34" spans="2:9" x14ac:dyDescent="0.35">
      <c r="B34" s="402" t="s">
        <v>27</v>
      </c>
      <c r="C34" s="15" t="s">
        <v>28</v>
      </c>
      <c r="D34" s="403" t="s">
        <v>29</v>
      </c>
    </row>
    <row r="35" spans="2:9" x14ac:dyDescent="0.35">
      <c r="B35" s="402"/>
      <c r="C35" s="16" t="s">
        <v>30</v>
      </c>
      <c r="D35" s="403"/>
    </row>
    <row r="36" spans="2:9" x14ac:dyDescent="0.35">
      <c r="B36" s="402"/>
      <c r="C36" s="16" t="s">
        <v>31</v>
      </c>
      <c r="D36" s="403"/>
    </row>
    <row r="37" spans="2:9" x14ac:dyDescent="0.35">
      <c r="B37" s="402"/>
      <c r="C37" s="17" t="s">
        <v>32</v>
      </c>
      <c r="D37" s="403"/>
    </row>
    <row r="38" spans="2:9" ht="29" x14ac:dyDescent="0.35">
      <c r="B38" s="402" t="s">
        <v>33</v>
      </c>
      <c r="C38" s="15" t="s">
        <v>34</v>
      </c>
      <c r="D38" s="403" t="s">
        <v>35</v>
      </c>
    </row>
    <row r="39" spans="2:9" x14ac:dyDescent="0.35">
      <c r="B39" s="402"/>
      <c r="C39" s="16" t="s">
        <v>36</v>
      </c>
      <c r="D39" s="403"/>
    </row>
    <row r="40" spans="2:9" ht="29" x14ac:dyDescent="0.35">
      <c r="B40" s="404"/>
      <c r="C40" s="17" t="s">
        <v>37</v>
      </c>
      <c r="D40" s="403"/>
    </row>
    <row r="41" spans="2:9" x14ac:dyDescent="0.35">
      <c r="B41" s="18"/>
    </row>
    <row r="42" spans="2:9" x14ac:dyDescent="0.35">
      <c r="B42" s="18" t="s">
        <v>38</v>
      </c>
    </row>
    <row r="43" spans="2:9" x14ac:dyDescent="0.35">
      <c r="B43" s="18"/>
    </row>
    <row r="44" spans="2:9" x14ac:dyDescent="0.35">
      <c r="B44" s="19" t="s">
        <v>39</v>
      </c>
    </row>
    <row r="45" spans="2:9" x14ac:dyDescent="0.35">
      <c r="B45" s="18"/>
    </row>
    <row r="46" spans="2:9" x14ac:dyDescent="0.35">
      <c r="B46" s="405" t="s">
        <v>40</v>
      </c>
      <c r="C46" s="406"/>
      <c r="D46" s="407"/>
    </row>
    <row r="47" spans="2:9" x14ac:dyDescent="0.35">
      <c r="B47" s="20" t="s">
        <v>41</v>
      </c>
      <c r="C47" s="21"/>
      <c r="D47" s="22"/>
    </row>
    <row r="48" spans="2:9" ht="29" x14ac:dyDescent="0.35">
      <c r="B48" s="23" t="s">
        <v>42</v>
      </c>
      <c r="C48" s="408" t="s">
        <v>43</v>
      </c>
      <c r="D48" s="408"/>
      <c r="E48" s="4"/>
      <c r="F48" s="4"/>
      <c r="G48" s="4"/>
      <c r="H48" s="4"/>
      <c r="I48" s="4"/>
    </row>
    <row r="49" spans="2:5" ht="29" x14ac:dyDescent="0.35">
      <c r="B49" s="24" t="s">
        <v>44</v>
      </c>
      <c r="C49" s="409" t="s">
        <v>45</v>
      </c>
      <c r="D49" s="400"/>
      <c r="E49" s="25"/>
    </row>
    <row r="50" spans="2:5" ht="40.5" customHeight="1" x14ac:dyDescent="0.35">
      <c r="B50" s="24" t="s">
        <v>46</v>
      </c>
      <c r="C50" s="411" t="s">
        <v>47</v>
      </c>
      <c r="D50" s="412"/>
    </row>
    <row r="51" spans="2:5" ht="29" x14ac:dyDescent="0.35">
      <c r="B51" s="24" t="s">
        <v>48</v>
      </c>
      <c r="C51" s="400" t="s">
        <v>49</v>
      </c>
      <c r="D51" s="400"/>
    </row>
    <row r="52" spans="2:5" ht="29" x14ac:dyDescent="0.35">
      <c r="B52" s="24" t="s">
        <v>50</v>
      </c>
      <c r="C52" s="400" t="s">
        <v>51</v>
      </c>
      <c r="D52" s="401"/>
      <c r="E52" s="25" t="s">
        <v>52</v>
      </c>
    </row>
    <row r="53" spans="2:5" x14ac:dyDescent="0.35">
      <c r="B53" s="18"/>
    </row>
    <row r="54" spans="2:5" x14ac:dyDescent="0.35">
      <c r="B54" s="18" t="s">
        <v>203</v>
      </c>
    </row>
    <row r="55" spans="2:5" x14ac:dyDescent="0.35">
      <c r="B55" s="18" t="s">
        <v>204</v>
      </c>
    </row>
    <row r="56" spans="2:5" x14ac:dyDescent="0.35">
      <c r="B56" s="18"/>
    </row>
  </sheetData>
  <mergeCells count="30">
    <mergeCell ref="B13:D13"/>
    <mergeCell ref="B14:D14"/>
    <mergeCell ref="B2:D2"/>
    <mergeCell ref="B4:D4"/>
    <mergeCell ref="B6:D6"/>
    <mergeCell ref="B8:D8"/>
    <mergeCell ref="B12:D12"/>
    <mergeCell ref="B15:C15"/>
    <mergeCell ref="B16:C16"/>
    <mergeCell ref="C50:D50"/>
    <mergeCell ref="C51:D51"/>
    <mergeCell ref="B20:C20"/>
    <mergeCell ref="B21:C21"/>
    <mergeCell ref="B25:D25"/>
    <mergeCell ref="B26:D26"/>
    <mergeCell ref="B28:B30"/>
    <mergeCell ref="D28:D30"/>
    <mergeCell ref="B17:C17"/>
    <mergeCell ref="B18:C18"/>
    <mergeCell ref="B19:C19"/>
    <mergeCell ref="C52:D52"/>
    <mergeCell ref="B31:B33"/>
    <mergeCell ref="D31:D33"/>
    <mergeCell ref="B34:B37"/>
    <mergeCell ref="D34:D37"/>
    <mergeCell ref="B38:B40"/>
    <mergeCell ref="D38:D40"/>
    <mergeCell ref="B46:D46"/>
    <mergeCell ref="C48:D48"/>
    <mergeCell ref="C49:D4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Z29"/>
  <sheetViews>
    <sheetView workbookViewId="0">
      <selection activeCell="E30" sqref="E30"/>
    </sheetView>
  </sheetViews>
  <sheetFormatPr defaultRowHeight="14.5" x14ac:dyDescent="0.35"/>
  <cols>
    <col min="1" max="1" width="3.26953125" style="1" customWidth="1"/>
    <col min="10" max="10" width="12.7265625" customWidth="1"/>
    <col min="11" max="11" width="15.26953125" customWidth="1"/>
    <col min="12" max="14" width="10.7265625" customWidth="1"/>
  </cols>
  <sheetData>
    <row r="2" spans="1:78" ht="21" customHeight="1" x14ac:dyDescent="0.35">
      <c r="B2" s="26" t="s">
        <v>53</v>
      </c>
      <c r="L2" t="s">
        <v>54</v>
      </c>
    </row>
    <row r="3" spans="1:78" ht="23.25" customHeight="1" x14ac:dyDescent="0.35">
      <c r="L3" s="419" t="s">
        <v>55</v>
      </c>
      <c r="M3" s="420"/>
      <c r="N3" s="421"/>
      <c r="O3" s="27"/>
      <c r="P3" s="27"/>
      <c r="Q3" s="27"/>
      <c r="R3" s="27"/>
      <c r="S3" s="27"/>
      <c r="T3" s="27"/>
      <c r="U3" s="27"/>
      <c r="V3" s="27"/>
      <c r="W3" s="27"/>
      <c r="X3" s="27"/>
      <c r="Y3" s="27"/>
      <c r="Z3" s="27"/>
      <c r="AA3" s="27"/>
      <c r="AB3" s="27"/>
      <c r="AC3" s="27"/>
      <c r="AD3" s="27"/>
      <c r="AE3" s="27"/>
      <c r="AF3" s="27"/>
      <c r="AG3" s="27"/>
      <c r="AH3" s="27"/>
      <c r="AI3" s="27"/>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15" customHeight="1" x14ac:dyDescent="0.35">
      <c r="A4" s="1">
        <v>1</v>
      </c>
      <c r="B4" t="s">
        <v>56</v>
      </c>
      <c r="L4" s="419" t="s">
        <v>55</v>
      </c>
      <c r="M4" s="420"/>
      <c r="N4" s="421"/>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15" customHeight="1" x14ac:dyDescent="0.35">
      <c r="B5" t="s">
        <v>57</v>
      </c>
      <c r="L5" s="419" t="s">
        <v>55</v>
      </c>
      <c r="M5" s="420"/>
      <c r="N5" s="421"/>
    </row>
    <row r="6" spans="1:78" ht="15" customHeight="1" x14ac:dyDescent="0.35">
      <c r="L6" s="419" t="s">
        <v>55</v>
      </c>
      <c r="M6" s="420"/>
      <c r="N6" s="421"/>
    </row>
    <row r="7" spans="1:78" ht="15" customHeight="1" x14ac:dyDescent="0.35">
      <c r="A7" s="1">
        <v>2</v>
      </c>
      <c r="B7" t="s">
        <v>58</v>
      </c>
      <c r="L7" s="419" t="s">
        <v>55</v>
      </c>
      <c r="M7" s="420"/>
      <c r="N7" s="421"/>
    </row>
    <row r="8" spans="1:78" ht="15" customHeight="1" x14ac:dyDescent="0.35">
      <c r="B8" t="s">
        <v>59</v>
      </c>
      <c r="L8" s="419" t="s">
        <v>55</v>
      </c>
      <c r="M8" s="420"/>
      <c r="N8" s="421"/>
    </row>
    <row r="9" spans="1:78" ht="15" customHeight="1" x14ac:dyDescent="0.35">
      <c r="L9" s="419" t="s">
        <v>55</v>
      </c>
      <c r="M9" s="420"/>
      <c r="N9" s="421"/>
    </row>
    <row r="10" spans="1:78" ht="15" customHeight="1" x14ac:dyDescent="0.35">
      <c r="A10" s="1">
        <v>3</v>
      </c>
      <c r="B10" t="s">
        <v>60</v>
      </c>
      <c r="L10" s="419" t="s">
        <v>55</v>
      </c>
      <c r="M10" s="420"/>
      <c r="N10" s="421"/>
    </row>
    <row r="11" spans="1:78" ht="15" customHeight="1" x14ac:dyDescent="0.35">
      <c r="B11" t="s">
        <v>61</v>
      </c>
      <c r="L11" s="419" t="s">
        <v>55</v>
      </c>
      <c r="M11" s="420"/>
      <c r="N11" s="421"/>
    </row>
    <row r="12" spans="1:78" ht="15" customHeight="1" x14ac:dyDescent="0.35">
      <c r="L12" s="419" t="s">
        <v>55</v>
      </c>
      <c r="M12" s="420"/>
      <c r="N12" s="421"/>
    </row>
    <row r="13" spans="1:78" ht="15" customHeight="1" x14ac:dyDescent="0.35">
      <c r="A13" s="1">
        <v>4</v>
      </c>
      <c r="B13" t="s">
        <v>62</v>
      </c>
      <c r="L13" s="419" t="s">
        <v>55</v>
      </c>
      <c r="M13" s="420"/>
      <c r="N13" s="421"/>
    </row>
    <row r="14" spans="1:78" ht="15" customHeight="1" x14ac:dyDescent="0.35">
      <c r="L14" s="419" t="s">
        <v>55</v>
      </c>
      <c r="M14" s="420"/>
      <c r="N14" s="421"/>
    </row>
    <row r="15" spans="1:78" ht="15" customHeight="1" x14ac:dyDescent="0.35">
      <c r="A15" s="1">
        <v>5</v>
      </c>
      <c r="B15" t="s">
        <v>63</v>
      </c>
      <c r="L15" s="419" t="s">
        <v>55</v>
      </c>
      <c r="M15" s="420"/>
      <c r="N15" s="421"/>
    </row>
    <row r="16" spans="1:78" ht="15" customHeight="1" x14ac:dyDescent="0.35">
      <c r="B16" t="s">
        <v>64</v>
      </c>
      <c r="L16" s="419" t="s">
        <v>55</v>
      </c>
      <c r="M16" s="420"/>
      <c r="N16" s="421"/>
    </row>
    <row r="17" spans="1:14" ht="15" customHeight="1" x14ac:dyDescent="0.35">
      <c r="B17" t="s">
        <v>65</v>
      </c>
      <c r="L17" s="419" t="s">
        <v>55</v>
      </c>
      <c r="M17" s="420"/>
      <c r="N17" s="421"/>
    </row>
    <row r="18" spans="1:14" ht="15" customHeight="1" x14ac:dyDescent="0.35">
      <c r="L18" s="419" t="s">
        <v>55</v>
      </c>
      <c r="M18" s="420"/>
      <c r="N18" s="421"/>
    </row>
    <row r="19" spans="1:14" ht="15" customHeight="1" x14ac:dyDescent="0.35">
      <c r="A19" s="1">
        <v>6</v>
      </c>
      <c r="B19" t="s">
        <v>66</v>
      </c>
      <c r="L19" s="419" t="s">
        <v>55</v>
      </c>
      <c r="M19" s="420"/>
      <c r="N19" s="421"/>
    </row>
    <row r="20" spans="1:14" ht="15" customHeight="1" x14ac:dyDescent="0.35">
      <c r="L20" s="419" t="s">
        <v>55</v>
      </c>
      <c r="M20" s="420"/>
      <c r="N20" s="421"/>
    </row>
    <row r="21" spans="1:14" ht="15" customHeight="1" x14ac:dyDescent="0.35">
      <c r="A21" s="1">
        <v>7</v>
      </c>
      <c r="B21" t="s">
        <v>67</v>
      </c>
      <c r="L21" s="419" t="s">
        <v>55</v>
      </c>
      <c r="M21" s="420"/>
      <c r="N21" s="421"/>
    </row>
    <row r="22" spans="1:14" ht="15" customHeight="1" x14ac:dyDescent="0.35">
      <c r="B22" t="s">
        <v>68</v>
      </c>
      <c r="L22" s="419" t="s">
        <v>55</v>
      </c>
      <c r="M22" s="420"/>
      <c r="N22" s="421"/>
    </row>
    <row r="23" spans="1:14" ht="15" customHeight="1" x14ac:dyDescent="0.35">
      <c r="L23" s="419" t="s">
        <v>55</v>
      </c>
      <c r="M23" s="420"/>
      <c r="N23" s="421"/>
    </row>
    <row r="24" spans="1:14" ht="15" customHeight="1" x14ac:dyDescent="0.35">
      <c r="A24" s="1">
        <v>8</v>
      </c>
      <c r="B24" t="s">
        <v>69</v>
      </c>
      <c r="L24" s="419" t="s">
        <v>55</v>
      </c>
      <c r="M24" s="420"/>
      <c r="N24" s="421"/>
    </row>
    <row r="25" spans="1:14" ht="15" customHeight="1" x14ac:dyDescent="0.35">
      <c r="B25" t="s">
        <v>70</v>
      </c>
      <c r="L25" s="419" t="s">
        <v>55</v>
      </c>
      <c r="M25" s="420"/>
      <c r="N25" s="421"/>
    </row>
    <row r="26" spans="1:14" ht="15" customHeight="1" x14ac:dyDescent="0.35">
      <c r="L26" s="419" t="s">
        <v>55</v>
      </c>
      <c r="M26" s="420"/>
      <c r="N26" s="421"/>
    </row>
    <row r="27" spans="1:14" ht="15" customHeight="1" x14ac:dyDescent="0.35">
      <c r="A27" s="1">
        <v>9</v>
      </c>
      <c r="B27" t="s">
        <v>71</v>
      </c>
      <c r="L27" s="419" t="s">
        <v>55</v>
      </c>
      <c r="M27" s="420"/>
      <c r="N27" s="421"/>
    </row>
    <row r="28" spans="1:14" x14ac:dyDescent="0.35">
      <c r="B28" t="s">
        <v>72</v>
      </c>
    </row>
    <row r="29" spans="1:14" x14ac:dyDescent="0.35">
      <c r="B29" t="s">
        <v>73</v>
      </c>
    </row>
  </sheetData>
  <mergeCells count="25">
    <mergeCell ref="L8:N8"/>
    <mergeCell ref="L3:N3"/>
    <mergeCell ref="L4:N4"/>
    <mergeCell ref="L5:N5"/>
    <mergeCell ref="L6:N6"/>
    <mergeCell ref="L7:N7"/>
    <mergeCell ref="L20:N20"/>
    <mergeCell ref="L9:N9"/>
    <mergeCell ref="L10:N10"/>
    <mergeCell ref="L11:N11"/>
    <mergeCell ref="L12:N12"/>
    <mergeCell ref="L13:N13"/>
    <mergeCell ref="L14:N14"/>
    <mergeCell ref="L15:N15"/>
    <mergeCell ref="L16:N16"/>
    <mergeCell ref="L17:N17"/>
    <mergeCell ref="L18:N18"/>
    <mergeCell ref="L19:N19"/>
    <mergeCell ref="L27:N27"/>
    <mergeCell ref="L21:N21"/>
    <mergeCell ref="L22:N22"/>
    <mergeCell ref="L23:N23"/>
    <mergeCell ref="L24:N24"/>
    <mergeCell ref="L25:N25"/>
    <mergeCell ref="L26:N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I41"/>
  <sheetViews>
    <sheetView workbookViewId="0">
      <selection activeCell="F10" sqref="F10"/>
    </sheetView>
  </sheetViews>
  <sheetFormatPr defaultRowHeight="14.5" x14ac:dyDescent="0.35"/>
  <cols>
    <col min="1" max="1" width="5.1796875" style="29" customWidth="1"/>
    <col min="2" max="2" width="54.453125" customWidth="1"/>
    <col min="3" max="3" width="16.453125" customWidth="1"/>
    <col min="4" max="4" width="1.7265625" customWidth="1"/>
    <col min="5" max="5" width="7.453125" customWidth="1"/>
    <col min="6" max="6" width="15.453125" customWidth="1"/>
    <col min="7" max="7" width="1.7265625" customWidth="1"/>
    <col min="8" max="8" width="5.81640625" customWidth="1"/>
    <col min="9" max="9" width="15.453125" customWidth="1"/>
    <col min="10" max="10" width="1.7265625" customWidth="1"/>
    <col min="11" max="11" width="5.81640625" customWidth="1"/>
    <col min="12" max="12" width="16.453125" customWidth="1"/>
    <col min="13" max="13" width="1.7265625" customWidth="1"/>
    <col min="14" max="14" width="5.81640625" style="29" customWidth="1"/>
    <col min="15" max="15" width="15.453125" customWidth="1"/>
    <col min="16" max="16" width="1.7265625" customWidth="1"/>
    <col min="17" max="17" width="5.81640625" customWidth="1"/>
    <col min="18" max="18" width="15.453125" customWidth="1"/>
    <col min="19" max="19" width="1.7265625" customWidth="1"/>
    <col min="20" max="20" width="5.81640625" customWidth="1"/>
    <col min="21" max="21" width="15.453125" customWidth="1"/>
    <col min="22" max="22" width="1.7265625" customWidth="1"/>
    <col min="23" max="23" width="5.81640625" customWidth="1"/>
    <col min="24" max="24" width="15.453125" customWidth="1"/>
    <col min="25" max="25" width="1.7265625" customWidth="1"/>
    <col min="26" max="26" width="5.81640625" customWidth="1"/>
    <col min="27" max="27" width="15.453125" customWidth="1"/>
    <col min="28" max="28" width="1.7265625" customWidth="1"/>
    <col min="29" max="29" width="5.81640625" customWidth="1"/>
    <col min="30" max="30" width="15.453125" customWidth="1"/>
    <col min="31" max="31" width="1.7265625" customWidth="1"/>
    <col min="32" max="32" width="5.81640625" customWidth="1"/>
    <col min="33" max="33" width="15.453125" customWidth="1"/>
  </cols>
  <sheetData>
    <row r="1" spans="2:87" ht="15" thickBot="1" x14ac:dyDescent="0.4"/>
    <row r="2" spans="2:87" x14ac:dyDescent="0.35">
      <c r="B2" s="30" t="s">
        <v>74</v>
      </c>
      <c r="C2" s="31"/>
      <c r="D2" s="31"/>
      <c r="E2" s="31"/>
      <c r="F2" s="31"/>
      <c r="G2" s="31"/>
      <c r="H2" s="32"/>
      <c r="I2" s="83"/>
      <c r="J2" s="83"/>
      <c r="K2" s="83"/>
    </row>
    <row r="3" spans="2:87" x14ac:dyDescent="0.35">
      <c r="B3" s="33" t="s">
        <v>75</v>
      </c>
      <c r="C3" s="34"/>
      <c r="D3" s="35"/>
      <c r="E3" s="35"/>
      <c r="F3" s="35"/>
      <c r="G3" s="35"/>
      <c r="H3" s="36"/>
      <c r="I3" s="83"/>
      <c r="J3" s="83"/>
      <c r="K3" s="83"/>
    </row>
    <row r="4" spans="2:87" x14ac:dyDescent="0.35">
      <c r="B4" s="33" t="s">
        <v>76</v>
      </c>
      <c r="C4" s="34"/>
      <c r="D4" s="35"/>
      <c r="E4" s="35"/>
      <c r="F4" s="35"/>
      <c r="G4" s="35"/>
      <c r="H4" s="36"/>
      <c r="I4" s="83"/>
      <c r="J4" s="83"/>
      <c r="K4" s="83"/>
    </row>
    <row r="5" spans="2:87" ht="15" thickBot="1" x14ac:dyDescent="0.4">
      <c r="B5" s="37" t="s">
        <v>120</v>
      </c>
      <c r="C5" s="38"/>
      <c r="D5" s="39"/>
      <c r="E5" s="39"/>
      <c r="F5" s="39"/>
      <c r="G5" s="39"/>
      <c r="H5" s="40"/>
      <c r="I5" s="83"/>
      <c r="J5" s="83"/>
      <c r="K5" s="83"/>
    </row>
    <row r="6" spans="2:87" ht="15" thickBot="1" x14ac:dyDescent="0.4">
      <c r="B6" s="29"/>
      <c r="C6" s="29"/>
      <c r="D6" s="29"/>
      <c r="E6" s="29"/>
      <c r="F6" s="29"/>
      <c r="G6" s="29"/>
      <c r="H6" s="29"/>
      <c r="I6" s="29"/>
      <c r="J6" s="29"/>
      <c r="K6" s="29"/>
      <c r="L6" s="29"/>
      <c r="M6" s="29"/>
    </row>
    <row r="7" spans="2:87" ht="18.5" thickBot="1" x14ac:dyDescent="0.45">
      <c r="B7" s="84" t="s">
        <v>121</v>
      </c>
      <c r="C7" s="272"/>
      <c r="D7" s="29"/>
      <c r="E7" s="29"/>
      <c r="F7" s="270" t="s">
        <v>189</v>
      </c>
      <c r="G7" s="29"/>
      <c r="H7" s="29"/>
      <c r="I7" s="29"/>
      <c r="J7" s="29"/>
      <c r="K7" s="29"/>
      <c r="L7" s="29"/>
      <c r="M7" s="29"/>
    </row>
    <row r="8" spans="2:87" ht="15" thickBot="1" x14ac:dyDescent="0.4">
      <c r="B8" s="29"/>
      <c r="C8" s="29"/>
      <c r="D8" s="29"/>
      <c r="E8" s="29"/>
      <c r="F8" s="29"/>
      <c r="G8" s="29"/>
      <c r="H8" s="29"/>
      <c r="I8" s="29"/>
      <c r="J8" s="29"/>
      <c r="K8" s="29"/>
      <c r="L8" s="29"/>
      <c r="M8" s="29"/>
    </row>
    <row r="9" spans="2:87" ht="18.5" thickBot="1" x14ac:dyDescent="0.45">
      <c r="B9" s="85" t="s">
        <v>122</v>
      </c>
      <c r="C9" s="86"/>
      <c r="D9" s="426" t="str">
        <f>Instructions!L3</f>
        <v>Tenderer's name</v>
      </c>
      <c r="E9" s="427"/>
      <c r="F9" s="428"/>
      <c r="G9" s="426" t="str">
        <f>Instructions!L4</f>
        <v>Tenderer's name</v>
      </c>
      <c r="H9" s="427"/>
      <c r="I9" s="428"/>
      <c r="J9" s="426" t="str">
        <f>Instructions!L5</f>
        <v>Tenderer's name</v>
      </c>
      <c r="K9" s="427"/>
      <c r="L9" s="428"/>
      <c r="M9" s="426" t="str">
        <f>Instructions!L6</f>
        <v>Tenderer's name</v>
      </c>
      <c r="N9" s="427"/>
      <c r="O9" s="428"/>
      <c r="P9" s="426" t="str">
        <f>Instructions!L7</f>
        <v>Tenderer's name</v>
      </c>
      <c r="Q9" s="427"/>
      <c r="R9" s="428"/>
      <c r="S9" s="426" t="str">
        <f>Instructions!L8</f>
        <v>Tenderer's name</v>
      </c>
      <c r="T9" s="427"/>
      <c r="U9" s="428"/>
      <c r="V9" s="426" t="str">
        <f>Instructions!L9</f>
        <v>Tenderer's name</v>
      </c>
      <c r="W9" s="427"/>
      <c r="X9" s="428"/>
      <c r="Y9" s="426" t="str">
        <f>Instructions!L10</f>
        <v>Tenderer's name</v>
      </c>
      <c r="Z9" s="427"/>
      <c r="AA9" s="428"/>
      <c r="AB9" s="426" t="str">
        <f>Instructions!L11</f>
        <v>Tenderer's name</v>
      </c>
      <c r="AC9" s="427"/>
      <c r="AD9" s="428"/>
      <c r="AE9" s="426" t="str">
        <f>Instructions!L12</f>
        <v>Tenderer's name</v>
      </c>
      <c r="AF9" s="427"/>
      <c r="AG9" s="428"/>
      <c r="AH9" s="422" t="str">
        <f>Instructions!L13</f>
        <v>Tenderer's name</v>
      </c>
      <c r="AI9" s="423"/>
      <c r="AJ9" s="423"/>
      <c r="AK9" s="422" t="str">
        <f>Instructions!L14</f>
        <v>Tenderer's name</v>
      </c>
      <c r="AL9" s="423"/>
      <c r="AM9" s="423"/>
      <c r="AN9" s="422" t="str">
        <f>Instructions!L15</f>
        <v>Tenderer's name</v>
      </c>
      <c r="AO9" s="423"/>
      <c r="AP9" s="423"/>
      <c r="AQ9" s="422" t="str">
        <f>Instructions!L16</f>
        <v>Tenderer's name</v>
      </c>
      <c r="AR9" s="423"/>
      <c r="AS9" s="423"/>
      <c r="AT9" s="422" t="str">
        <f>Instructions!L17</f>
        <v>Tenderer's name</v>
      </c>
      <c r="AU9" s="423"/>
      <c r="AV9" s="423"/>
      <c r="AW9" s="422" t="str">
        <f>Instructions!L18</f>
        <v>Tenderer's name</v>
      </c>
      <c r="AX9" s="423"/>
      <c r="AY9" s="423"/>
      <c r="AZ9" s="422" t="str">
        <f>Instructions!L19</f>
        <v>Tenderer's name</v>
      </c>
      <c r="BA9" s="423"/>
      <c r="BB9" s="423"/>
      <c r="BC9" s="422" t="str">
        <f>Instructions!L20</f>
        <v>Tenderer's name</v>
      </c>
      <c r="BD9" s="423"/>
      <c r="BE9" s="423"/>
      <c r="BF9" s="422" t="str">
        <f>Instructions!L21</f>
        <v>Tenderer's name</v>
      </c>
      <c r="BG9" s="423"/>
      <c r="BH9" s="423"/>
      <c r="BI9" s="422" t="str">
        <f>Instructions!L22</f>
        <v>Tenderer's name</v>
      </c>
      <c r="BJ9" s="423"/>
      <c r="BK9" s="423"/>
      <c r="BL9" s="422" t="str">
        <f>Instructions!L23</f>
        <v>Tenderer's name</v>
      </c>
      <c r="BM9" s="423"/>
      <c r="BN9" s="423"/>
      <c r="BO9" s="422" t="str">
        <f>Instructions!L24</f>
        <v>Tenderer's name</v>
      </c>
      <c r="BP9" s="423"/>
      <c r="BQ9" s="423"/>
      <c r="BR9" s="422" t="str">
        <f>Instructions!L25</f>
        <v>Tenderer's name</v>
      </c>
      <c r="BS9" s="423"/>
      <c r="BT9" s="423"/>
      <c r="BU9" s="422" t="str">
        <f>Instructions!L26</f>
        <v>Tenderer's name</v>
      </c>
      <c r="BV9" s="423"/>
      <c r="BW9" s="423"/>
      <c r="BX9" s="422" t="str">
        <f>Instructions!L27</f>
        <v>Tenderer's name</v>
      </c>
      <c r="BY9" s="423"/>
      <c r="BZ9" s="423"/>
      <c r="CA9" s="422"/>
      <c r="CB9" s="423"/>
      <c r="CC9" s="423"/>
      <c r="CD9" s="424"/>
      <c r="CE9" s="425"/>
      <c r="CF9" s="425"/>
      <c r="CG9" s="424"/>
      <c r="CH9" s="425"/>
      <c r="CI9" s="425"/>
    </row>
    <row r="10" spans="2:87" ht="21" customHeight="1" x14ac:dyDescent="0.4">
      <c r="B10" s="87" t="s">
        <v>123</v>
      </c>
      <c r="C10" s="88"/>
      <c r="D10" s="89"/>
      <c r="E10" s="89"/>
      <c r="F10" s="90"/>
      <c r="G10" s="91"/>
      <c r="H10" s="89"/>
      <c r="I10" s="90"/>
      <c r="J10" s="91"/>
      <c r="K10" s="89"/>
      <c r="L10" s="90"/>
      <c r="M10" s="91"/>
      <c r="N10" s="89"/>
      <c r="O10" s="90"/>
      <c r="P10" s="91"/>
      <c r="Q10" s="89"/>
      <c r="R10" s="90"/>
      <c r="S10" s="91"/>
      <c r="T10" s="89"/>
      <c r="U10" s="90"/>
      <c r="V10" s="91"/>
      <c r="W10" s="89"/>
      <c r="X10" s="90"/>
      <c r="Y10" s="91"/>
      <c r="Z10" s="89"/>
      <c r="AA10" s="90"/>
      <c r="AB10" s="91"/>
      <c r="AC10" s="89"/>
      <c r="AD10" s="90"/>
      <c r="AE10" s="91"/>
      <c r="AF10" s="89"/>
      <c r="AG10" s="90"/>
    </row>
    <row r="11" spans="2:87" ht="15" thickBot="1" x14ac:dyDescent="0.4">
      <c r="B11" s="92" t="s">
        <v>124</v>
      </c>
      <c r="C11" s="93"/>
      <c r="D11" s="94"/>
      <c r="E11" s="94"/>
      <c r="F11" s="95"/>
      <c r="G11" s="96"/>
      <c r="H11" s="94"/>
      <c r="I11" s="95"/>
      <c r="J11" s="96"/>
      <c r="K11" s="94"/>
      <c r="L11" s="95"/>
      <c r="M11" s="96"/>
      <c r="N11" s="94"/>
      <c r="O11" s="95"/>
      <c r="P11" s="96"/>
      <c r="Q11" s="94"/>
      <c r="R11" s="95"/>
      <c r="S11" s="96"/>
      <c r="T11" s="94"/>
      <c r="U11" s="95"/>
      <c r="V11" s="96"/>
      <c r="W11" s="94"/>
      <c r="X11" s="95"/>
      <c r="Y11" s="96"/>
      <c r="Z11" s="94"/>
      <c r="AA11" s="95"/>
      <c r="AB11" s="96"/>
      <c r="AC11" s="94"/>
      <c r="AD11" s="95"/>
      <c r="AE11" s="96"/>
      <c r="AF11" s="94"/>
      <c r="AG11" s="95"/>
    </row>
    <row r="12" spans="2:87" ht="18.75" customHeight="1" x14ac:dyDescent="0.35">
      <c r="B12" s="97" t="s">
        <v>125</v>
      </c>
      <c r="C12" s="98"/>
      <c r="D12" s="99"/>
      <c r="E12" s="100"/>
      <c r="F12" s="135"/>
      <c r="G12" s="99"/>
      <c r="H12" s="100"/>
      <c r="I12" s="135"/>
      <c r="J12" s="99"/>
      <c r="K12" s="100"/>
      <c r="L12" s="135"/>
      <c r="M12" s="99"/>
      <c r="N12" s="100"/>
      <c r="O12" s="135"/>
      <c r="P12" s="99"/>
      <c r="Q12" s="100"/>
      <c r="R12" s="135"/>
      <c r="S12" s="99"/>
      <c r="T12" s="100"/>
      <c r="U12" s="135"/>
      <c r="V12" s="99"/>
      <c r="W12" s="100"/>
      <c r="X12" s="135"/>
      <c r="Y12" s="99"/>
      <c r="Z12" s="100"/>
      <c r="AA12" s="135"/>
      <c r="AB12" s="99"/>
      <c r="AC12" s="100"/>
      <c r="AD12" s="135"/>
      <c r="AE12" s="99"/>
      <c r="AF12" s="100"/>
      <c r="AG12" s="135"/>
    </row>
    <row r="13" spans="2:87" ht="12" customHeight="1" x14ac:dyDescent="0.35">
      <c r="B13" s="97" t="s">
        <v>126</v>
      </c>
      <c r="C13" s="98"/>
      <c r="D13" s="99"/>
      <c r="E13" s="100"/>
      <c r="F13" s="135"/>
      <c r="G13" s="99"/>
      <c r="H13" s="100"/>
      <c r="I13" s="135"/>
      <c r="J13" s="99"/>
      <c r="K13" s="100"/>
      <c r="L13" s="135"/>
      <c r="M13" s="99"/>
      <c r="N13" s="100"/>
      <c r="O13" s="135"/>
      <c r="P13" s="99"/>
      <c r="Q13" s="100"/>
      <c r="R13" s="135"/>
      <c r="S13" s="99"/>
      <c r="T13" s="100"/>
      <c r="U13" s="135"/>
      <c r="V13" s="99"/>
      <c r="W13" s="100"/>
      <c r="X13" s="135"/>
      <c r="Y13" s="99"/>
      <c r="Z13" s="100"/>
      <c r="AA13" s="135"/>
      <c r="AB13" s="99"/>
      <c r="AC13" s="100"/>
      <c r="AD13" s="135"/>
      <c r="AE13" s="99"/>
      <c r="AF13" s="100"/>
      <c r="AG13" s="135"/>
    </row>
    <row r="14" spans="2:87" ht="12" customHeight="1" x14ac:dyDescent="0.35">
      <c r="B14" s="97" t="s">
        <v>127</v>
      </c>
      <c r="C14" s="98"/>
      <c r="D14" s="99"/>
      <c r="E14" s="100"/>
      <c r="F14" s="135"/>
      <c r="G14" s="99"/>
      <c r="H14" s="100"/>
      <c r="I14" s="135"/>
      <c r="J14" s="99"/>
      <c r="K14" s="100"/>
      <c r="L14" s="135"/>
      <c r="M14" s="99"/>
      <c r="N14" s="100"/>
      <c r="O14" s="135"/>
      <c r="P14" s="99"/>
      <c r="Q14" s="100"/>
      <c r="R14" s="135"/>
      <c r="S14" s="99"/>
      <c r="T14" s="100"/>
      <c r="U14" s="135"/>
      <c r="V14" s="99"/>
      <c r="W14" s="100"/>
      <c r="X14" s="135"/>
      <c r="Y14" s="99"/>
      <c r="Z14" s="100"/>
      <c r="AA14" s="135"/>
      <c r="AB14" s="99"/>
      <c r="AC14" s="100"/>
      <c r="AD14" s="135"/>
      <c r="AE14" s="99"/>
      <c r="AF14" s="100"/>
      <c r="AG14" s="135"/>
    </row>
    <row r="15" spans="2:87" ht="12" customHeight="1" x14ac:dyDescent="0.35">
      <c r="B15" s="97" t="s">
        <v>128</v>
      </c>
      <c r="C15" s="98"/>
      <c r="D15" s="99"/>
      <c r="E15" s="100"/>
      <c r="F15" s="135"/>
      <c r="G15" s="99"/>
      <c r="H15" s="100"/>
      <c r="I15" s="135"/>
      <c r="J15" s="99"/>
      <c r="K15" s="100"/>
      <c r="L15" s="135"/>
      <c r="M15" s="99"/>
      <c r="N15" s="100"/>
      <c r="O15" s="135"/>
      <c r="P15" s="99"/>
      <c r="Q15" s="100"/>
      <c r="R15" s="135"/>
      <c r="S15" s="99"/>
      <c r="T15" s="100"/>
      <c r="U15" s="135"/>
      <c r="V15" s="99"/>
      <c r="W15" s="100"/>
      <c r="X15" s="135"/>
      <c r="Y15" s="99"/>
      <c r="Z15" s="100"/>
      <c r="AA15" s="135"/>
      <c r="AB15" s="99"/>
      <c r="AC15" s="100"/>
      <c r="AD15" s="135"/>
      <c r="AE15" s="99"/>
      <c r="AF15" s="100"/>
      <c r="AG15" s="135"/>
    </row>
    <row r="16" spans="2:87" ht="12" customHeight="1" x14ac:dyDescent="0.35">
      <c r="B16" s="97" t="s">
        <v>129</v>
      </c>
      <c r="C16" s="98"/>
      <c r="D16" s="99"/>
      <c r="E16" s="100"/>
      <c r="F16" s="135"/>
      <c r="G16" s="99"/>
      <c r="H16" s="100"/>
      <c r="I16" s="135"/>
      <c r="J16" s="99"/>
      <c r="K16" s="100"/>
      <c r="L16" s="135"/>
      <c r="M16" s="99"/>
      <c r="N16" s="100"/>
      <c r="O16" s="135"/>
      <c r="P16" s="99"/>
      <c r="Q16" s="100"/>
      <c r="R16" s="135"/>
      <c r="S16" s="99"/>
      <c r="T16" s="100"/>
      <c r="U16" s="135"/>
      <c r="V16" s="99"/>
      <c r="W16" s="100"/>
      <c r="X16" s="135"/>
      <c r="Y16" s="99"/>
      <c r="Z16" s="100"/>
      <c r="AA16" s="135"/>
      <c r="AB16" s="99"/>
      <c r="AC16" s="100"/>
      <c r="AD16" s="135"/>
      <c r="AE16" s="99"/>
      <c r="AF16" s="100"/>
      <c r="AG16" s="135"/>
    </row>
    <row r="17" spans="2:33" ht="12" customHeight="1" x14ac:dyDescent="0.35">
      <c r="B17" s="97" t="s">
        <v>130</v>
      </c>
      <c r="C17" s="98"/>
      <c r="D17" s="99"/>
      <c r="E17" s="100"/>
      <c r="F17" s="135"/>
      <c r="G17" s="99"/>
      <c r="H17" s="100"/>
      <c r="I17" s="135"/>
      <c r="J17" s="99"/>
      <c r="K17" s="100"/>
      <c r="L17" s="135"/>
      <c r="M17" s="99"/>
      <c r="N17" s="100"/>
      <c r="O17" s="135"/>
      <c r="P17" s="99"/>
      <c r="Q17" s="100"/>
      <c r="R17" s="135"/>
      <c r="S17" s="99"/>
      <c r="T17" s="100"/>
      <c r="U17" s="135"/>
      <c r="V17" s="99"/>
      <c r="W17" s="100"/>
      <c r="X17" s="135"/>
      <c r="Y17" s="99"/>
      <c r="Z17" s="100"/>
      <c r="AA17" s="135"/>
      <c r="AB17" s="99"/>
      <c r="AC17" s="100"/>
      <c r="AD17" s="135"/>
      <c r="AE17" s="99"/>
      <c r="AF17" s="100"/>
      <c r="AG17" s="135"/>
    </row>
    <row r="18" spans="2:33" ht="18" customHeight="1" x14ac:dyDescent="0.35">
      <c r="B18" s="101" t="s">
        <v>131</v>
      </c>
      <c r="C18" s="102"/>
      <c r="D18" s="103"/>
      <c r="E18" s="104"/>
      <c r="F18" s="138"/>
      <c r="G18" s="103"/>
      <c r="H18" s="104"/>
      <c r="I18" s="138"/>
      <c r="J18" s="103"/>
      <c r="K18" s="104"/>
      <c r="L18" s="138"/>
      <c r="M18" s="103"/>
      <c r="N18" s="104"/>
      <c r="O18" s="138"/>
      <c r="P18" s="103"/>
      <c r="Q18" s="104"/>
      <c r="R18" s="138"/>
      <c r="S18" s="103"/>
      <c r="T18" s="104"/>
      <c r="U18" s="138"/>
      <c r="V18" s="103"/>
      <c r="W18" s="104"/>
      <c r="X18" s="138"/>
      <c r="Y18" s="103"/>
      <c r="Z18" s="104"/>
      <c r="AA18" s="138"/>
      <c r="AB18" s="103"/>
      <c r="AC18" s="104"/>
      <c r="AD18" s="138"/>
      <c r="AE18" s="103"/>
      <c r="AF18" s="104"/>
      <c r="AG18" s="138"/>
    </row>
    <row r="19" spans="2:33" ht="12" customHeight="1" x14ac:dyDescent="0.35">
      <c r="B19" s="101" t="s">
        <v>132</v>
      </c>
      <c r="C19" s="105"/>
      <c r="D19" s="103"/>
      <c r="E19" s="104"/>
      <c r="F19" s="138"/>
      <c r="G19" s="103"/>
      <c r="H19" s="104"/>
      <c r="I19" s="138"/>
      <c r="J19" s="103"/>
      <c r="K19" s="104"/>
      <c r="L19" s="138"/>
      <c r="M19" s="103"/>
      <c r="N19" s="104"/>
      <c r="O19" s="138"/>
      <c r="P19" s="103"/>
      <c r="Q19" s="104"/>
      <c r="R19" s="138"/>
      <c r="S19" s="103"/>
      <c r="T19" s="104"/>
      <c r="U19" s="138"/>
      <c r="V19" s="103"/>
      <c r="W19" s="104"/>
      <c r="X19" s="138"/>
      <c r="Y19" s="103"/>
      <c r="Z19" s="104"/>
      <c r="AA19" s="138"/>
      <c r="AB19" s="103"/>
      <c r="AC19" s="104"/>
      <c r="AD19" s="138"/>
      <c r="AE19" s="103"/>
      <c r="AF19" s="104"/>
      <c r="AG19" s="138"/>
    </row>
    <row r="20" spans="2:33" ht="12" customHeight="1" x14ac:dyDescent="0.35">
      <c r="B20" s="101" t="s">
        <v>133</v>
      </c>
      <c r="C20" s="105"/>
      <c r="D20" s="103"/>
      <c r="E20" s="104"/>
      <c r="F20" s="138"/>
      <c r="G20" s="103"/>
      <c r="H20" s="104"/>
      <c r="I20" s="138"/>
      <c r="J20" s="103"/>
      <c r="K20" s="104"/>
      <c r="L20" s="138"/>
      <c r="M20" s="103"/>
      <c r="N20" s="104"/>
      <c r="O20" s="138"/>
      <c r="P20" s="103"/>
      <c r="Q20" s="104"/>
      <c r="R20" s="138"/>
      <c r="S20" s="103"/>
      <c r="T20" s="104"/>
      <c r="U20" s="138"/>
      <c r="V20" s="103"/>
      <c r="W20" s="104"/>
      <c r="X20" s="138"/>
      <c r="Y20" s="103"/>
      <c r="Z20" s="104"/>
      <c r="AA20" s="138"/>
      <c r="AB20" s="103"/>
      <c r="AC20" s="104"/>
      <c r="AD20" s="138"/>
      <c r="AE20" s="103"/>
      <c r="AF20" s="104"/>
      <c r="AG20" s="138"/>
    </row>
    <row r="21" spans="2:33" ht="12" customHeight="1" x14ac:dyDescent="0.35">
      <c r="B21" s="101" t="s">
        <v>134</v>
      </c>
      <c r="C21" s="105"/>
      <c r="D21" s="103"/>
      <c r="E21" s="104"/>
      <c r="F21" s="138"/>
      <c r="G21" s="103"/>
      <c r="H21" s="104"/>
      <c r="I21" s="138"/>
      <c r="J21" s="103"/>
      <c r="K21" s="104"/>
      <c r="L21" s="138"/>
      <c r="M21" s="103"/>
      <c r="N21" s="104"/>
      <c r="O21" s="138"/>
      <c r="P21" s="103"/>
      <c r="Q21" s="104"/>
      <c r="R21" s="138"/>
      <c r="S21" s="103"/>
      <c r="T21" s="104"/>
      <c r="U21" s="138"/>
      <c r="V21" s="103"/>
      <c r="W21" s="104"/>
      <c r="X21" s="138"/>
      <c r="Y21" s="103"/>
      <c r="Z21" s="104"/>
      <c r="AA21" s="138"/>
      <c r="AB21" s="103"/>
      <c r="AC21" s="104"/>
      <c r="AD21" s="138"/>
      <c r="AE21" s="103"/>
      <c r="AF21" s="104"/>
      <c r="AG21" s="138"/>
    </row>
    <row r="22" spans="2:33" ht="12" customHeight="1" x14ac:dyDescent="0.35">
      <c r="B22" s="101" t="s">
        <v>135</v>
      </c>
      <c r="C22" s="105"/>
      <c r="D22" s="103"/>
      <c r="E22" s="104"/>
      <c r="F22" s="138"/>
      <c r="G22" s="103"/>
      <c r="H22" s="104"/>
      <c r="I22" s="138"/>
      <c r="J22" s="103"/>
      <c r="K22" s="104"/>
      <c r="L22" s="138"/>
      <c r="M22" s="103"/>
      <c r="N22" s="104"/>
      <c r="O22" s="138"/>
      <c r="P22" s="103"/>
      <c r="Q22" s="104"/>
      <c r="R22" s="138"/>
      <c r="S22" s="103"/>
      <c r="T22" s="104"/>
      <c r="U22" s="138"/>
      <c r="V22" s="103"/>
      <c r="W22" s="104"/>
      <c r="X22" s="138"/>
      <c r="Y22" s="103"/>
      <c r="Z22" s="104"/>
      <c r="AA22" s="138"/>
      <c r="AB22" s="103"/>
      <c r="AC22" s="104"/>
      <c r="AD22" s="138"/>
      <c r="AE22" s="103"/>
      <c r="AF22" s="104"/>
      <c r="AG22" s="138"/>
    </row>
    <row r="23" spans="2:33" ht="22.5" customHeight="1" x14ac:dyDescent="0.35">
      <c r="B23" s="285" t="s">
        <v>136</v>
      </c>
      <c r="C23" s="106"/>
      <c r="D23" s="107"/>
      <c r="E23" s="108"/>
      <c r="F23" s="287">
        <f>SUM(F12:F22)</f>
        <v>0</v>
      </c>
      <c r="G23" s="107"/>
      <c r="H23" s="108"/>
      <c r="I23" s="287">
        <f>SUM(I12:I22)</f>
        <v>0</v>
      </c>
      <c r="J23" s="107"/>
      <c r="K23" s="108"/>
      <c r="L23" s="287">
        <f>SUM(L12:L22)</f>
        <v>0</v>
      </c>
      <c r="M23" s="107"/>
      <c r="N23" s="108"/>
      <c r="O23" s="287">
        <f>SUM(O12:O22)</f>
        <v>0</v>
      </c>
      <c r="P23" s="107"/>
      <c r="Q23" s="108"/>
      <c r="R23" s="287">
        <f>SUM(R12:R22)</f>
        <v>0</v>
      </c>
      <c r="S23" s="107"/>
      <c r="T23" s="108"/>
      <c r="U23" s="287">
        <f>SUM(U12:U22)</f>
        <v>0</v>
      </c>
      <c r="V23" s="107"/>
      <c r="W23" s="108"/>
      <c r="X23" s="287">
        <f>SUM(X12:X22)</f>
        <v>0</v>
      </c>
      <c r="Y23" s="107"/>
      <c r="Z23" s="108"/>
      <c r="AA23" s="287">
        <f>SUM(AA12:AA22)</f>
        <v>0</v>
      </c>
      <c r="AB23" s="107"/>
      <c r="AC23" s="108"/>
      <c r="AD23" s="287">
        <f>SUM(AD12:AD22)</f>
        <v>0</v>
      </c>
      <c r="AE23" s="107"/>
      <c r="AF23" s="108"/>
      <c r="AG23" s="287">
        <f>SUM(AG12:AG22)</f>
        <v>0</v>
      </c>
    </row>
    <row r="24" spans="2:33" ht="25.5" customHeight="1" x14ac:dyDescent="0.35">
      <c r="B24" s="109" t="s">
        <v>137</v>
      </c>
      <c r="C24" s="110"/>
      <c r="D24" s="111"/>
      <c r="E24" s="112" t="s">
        <v>138</v>
      </c>
      <c r="F24" s="113" t="s">
        <v>139</v>
      </c>
      <c r="G24" s="111"/>
      <c r="H24" s="114" t="s">
        <v>138</v>
      </c>
      <c r="I24" s="113" t="s">
        <v>139</v>
      </c>
      <c r="J24" s="111"/>
      <c r="K24" s="114" t="s">
        <v>138</v>
      </c>
      <c r="L24" s="113" t="s">
        <v>139</v>
      </c>
      <c r="M24" s="111"/>
      <c r="N24" s="114" t="s">
        <v>138</v>
      </c>
      <c r="O24" s="113" t="s">
        <v>139</v>
      </c>
      <c r="P24" s="111"/>
      <c r="Q24" s="114" t="s">
        <v>138</v>
      </c>
      <c r="R24" s="113" t="s">
        <v>139</v>
      </c>
      <c r="S24" s="111"/>
      <c r="T24" s="114" t="s">
        <v>138</v>
      </c>
      <c r="U24" s="113" t="s">
        <v>139</v>
      </c>
      <c r="V24" s="111"/>
      <c r="W24" s="114" t="s">
        <v>138</v>
      </c>
      <c r="X24" s="113" t="s">
        <v>139</v>
      </c>
      <c r="Y24" s="111"/>
      <c r="Z24" s="114" t="s">
        <v>138</v>
      </c>
      <c r="AA24" s="113" t="s">
        <v>139</v>
      </c>
      <c r="AB24" s="111"/>
      <c r="AC24" s="114" t="s">
        <v>138</v>
      </c>
      <c r="AD24" s="113" t="s">
        <v>139</v>
      </c>
      <c r="AE24" s="111"/>
      <c r="AF24" s="114" t="s">
        <v>138</v>
      </c>
      <c r="AG24" s="113" t="s">
        <v>139</v>
      </c>
    </row>
    <row r="25" spans="2:33" x14ac:dyDescent="0.35">
      <c r="B25" s="115" t="s">
        <v>140</v>
      </c>
      <c r="C25" s="116"/>
      <c r="D25" s="117"/>
      <c r="E25" s="118"/>
      <c r="F25" s="119"/>
      <c r="G25" s="117"/>
      <c r="H25" s="118"/>
      <c r="I25" s="119"/>
      <c r="J25" s="117"/>
      <c r="K25" s="118"/>
      <c r="L25" s="119"/>
      <c r="M25" s="117"/>
      <c r="N25" s="118"/>
      <c r="O25" s="119"/>
      <c r="P25" s="117"/>
      <c r="Q25" s="118"/>
      <c r="R25" s="119"/>
      <c r="S25" s="117"/>
      <c r="T25" s="118"/>
      <c r="U25" s="119"/>
      <c r="V25" s="117"/>
      <c r="W25" s="118"/>
      <c r="X25" s="119"/>
      <c r="Y25" s="117"/>
      <c r="Z25" s="118"/>
      <c r="AA25" s="119"/>
      <c r="AB25" s="117"/>
      <c r="AC25" s="118"/>
      <c r="AD25" s="119"/>
      <c r="AE25" s="117"/>
      <c r="AF25" s="118"/>
      <c r="AG25" s="119"/>
    </row>
    <row r="26" spans="2:33" x14ac:dyDescent="0.35">
      <c r="B26" s="115" t="s">
        <v>141</v>
      </c>
      <c r="C26" s="120"/>
      <c r="D26" s="121"/>
      <c r="E26" s="122"/>
      <c r="F26" s="123"/>
      <c r="G26" s="121"/>
      <c r="H26" s="122"/>
      <c r="I26" s="123"/>
      <c r="J26" s="121"/>
      <c r="K26" s="122"/>
      <c r="L26" s="123"/>
      <c r="M26" s="121"/>
      <c r="N26" s="122"/>
      <c r="O26" s="123"/>
      <c r="P26" s="121"/>
      <c r="Q26" s="122"/>
      <c r="R26" s="123"/>
      <c r="S26" s="121"/>
      <c r="T26" s="122"/>
      <c r="U26" s="123"/>
      <c r="V26" s="121"/>
      <c r="W26" s="122"/>
      <c r="X26" s="123"/>
      <c r="Y26" s="121"/>
      <c r="Z26" s="122"/>
      <c r="AA26" s="123"/>
      <c r="AB26" s="121"/>
      <c r="AC26" s="122"/>
      <c r="AD26" s="123"/>
      <c r="AE26" s="121"/>
      <c r="AF26" s="122"/>
      <c r="AG26" s="123"/>
    </row>
    <row r="27" spans="2:33" x14ac:dyDescent="0.35">
      <c r="B27" s="124" t="s">
        <v>142</v>
      </c>
      <c r="C27" s="125"/>
      <c r="D27" s="121"/>
      <c r="E27" s="122"/>
      <c r="F27" s="126"/>
      <c r="G27" s="121"/>
      <c r="H27" s="122"/>
      <c r="I27" s="126"/>
      <c r="J27" s="121"/>
      <c r="K27" s="122"/>
      <c r="L27" s="126"/>
      <c r="M27" s="121"/>
      <c r="N27" s="122"/>
      <c r="O27" s="126"/>
      <c r="P27" s="121"/>
      <c r="Q27" s="122"/>
      <c r="R27" s="126"/>
      <c r="S27" s="121"/>
      <c r="T27" s="122"/>
      <c r="U27" s="126"/>
      <c r="V27" s="121"/>
      <c r="W27" s="122"/>
      <c r="X27" s="126"/>
      <c r="Y27" s="121"/>
      <c r="Z27" s="122"/>
      <c r="AA27" s="126"/>
      <c r="AB27" s="121"/>
      <c r="AC27" s="122"/>
      <c r="AD27" s="126"/>
      <c r="AE27" s="121"/>
      <c r="AF27" s="122"/>
      <c r="AG27" s="126"/>
    </row>
    <row r="28" spans="2:33" x14ac:dyDescent="0.35">
      <c r="B28" s="124" t="s">
        <v>143</v>
      </c>
      <c r="C28" s="125"/>
      <c r="D28" s="121"/>
      <c r="E28" s="122"/>
      <c r="F28" s="126"/>
      <c r="G28" s="121"/>
      <c r="H28" s="122"/>
      <c r="I28" s="126"/>
      <c r="J28" s="121"/>
      <c r="K28" s="122"/>
      <c r="L28" s="126"/>
      <c r="M28" s="121"/>
      <c r="N28" s="122"/>
      <c r="O28" s="126"/>
      <c r="P28" s="121"/>
      <c r="Q28" s="122"/>
      <c r="R28" s="126"/>
      <c r="S28" s="121"/>
      <c r="T28" s="122"/>
      <c r="U28" s="126"/>
      <c r="V28" s="121"/>
      <c r="W28" s="122"/>
      <c r="X28" s="126"/>
      <c r="Y28" s="121"/>
      <c r="Z28" s="122"/>
      <c r="AA28" s="126"/>
      <c r="AB28" s="121"/>
      <c r="AC28" s="122"/>
      <c r="AD28" s="126"/>
      <c r="AE28" s="121"/>
      <c r="AF28" s="122"/>
      <c r="AG28" s="126"/>
    </row>
    <row r="29" spans="2:33" x14ac:dyDescent="0.35">
      <c r="B29" s="124" t="s">
        <v>144</v>
      </c>
      <c r="C29" s="127"/>
      <c r="D29" s="121"/>
      <c r="E29" s="122"/>
      <c r="F29" s="128"/>
      <c r="G29" s="121"/>
      <c r="H29" s="122"/>
      <c r="I29" s="128"/>
      <c r="J29" s="121"/>
      <c r="K29" s="122"/>
      <c r="L29" s="128"/>
      <c r="M29" s="121"/>
      <c r="N29" s="122"/>
      <c r="O29" s="128"/>
      <c r="P29" s="121"/>
      <c r="Q29" s="122"/>
      <c r="R29" s="128"/>
      <c r="S29" s="121"/>
      <c r="T29" s="122"/>
      <c r="U29" s="128"/>
      <c r="V29" s="121"/>
      <c r="W29" s="122"/>
      <c r="X29" s="128"/>
      <c r="Y29" s="121"/>
      <c r="Z29" s="122"/>
      <c r="AA29" s="128"/>
      <c r="AB29" s="121"/>
      <c r="AC29" s="122"/>
      <c r="AD29" s="128"/>
      <c r="AE29" s="121"/>
      <c r="AF29" s="122"/>
      <c r="AG29" s="128"/>
    </row>
    <row r="30" spans="2:33" ht="43.5" customHeight="1" x14ac:dyDescent="0.35">
      <c r="B30" s="286" t="s">
        <v>136</v>
      </c>
      <c r="C30" s="288" t="s">
        <v>145</v>
      </c>
      <c r="D30" s="129"/>
      <c r="E30" s="130"/>
      <c r="F30" s="287">
        <f>(E25*F25)+(E26*F26)+(E27*F27)+(E28*F28)+(E29*F29)</f>
        <v>0</v>
      </c>
      <c r="G30" s="129"/>
      <c r="H30" s="130"/>
      <c r="I30" s="287">
        <f>(H25*I25)+(H26*I26)+(H27*I27)+(H28*I28)+(H29*I29)</f>
        <v>0</v>
      </c>
      <c r="J30" s="129"/>
      <c r="K30" s="130"/>
      <c r="L30" s="287">
        <f>(K25*L25)+(K26*L26)+(K27*L27)+(K28*L28)+(K29*L29)</f>
        <v>0</v>
      </c>
      <c r="M30" s="129"/>
      <c r="N30" s="130"/>
      <c r="O30" s="287">
        <f>(N25*O25)+(N26*O26)+(N27*O27)+(N28*O28)+(N29*O29)</f>
        <v>0</v>
      </c>
      <c r="P30" s="129"/>
      <c r="Q30" s="130"/>
      <c r="R30" s="287">
        <f>(Q25*R25)+(Q26*R26)+(Q27*R27)+(Q28*R28)+(Q29*R29)</f>
        <v>0</v>
      </c>
      <c r="S30" s="129"/>
      <c r="T30" s="130"/>
      <c r="U30" s="287">
        <f>(T25*U25)+(T26*U26)+(T27*U27)+(T28*U28)+(T29*U29)</f>
        <v>0</v>
      </c>
      <c r="V30" s="129"/>
      <c r="W30" s="130"/>
      <c r="X30" s="287">
        <f>(W25*X25)+(W26*X26)+(W27*X27)+(W28*X28)+(W29*X29)</f>
        <v>0</v>
      </c>
      <c r="Y30" s="129"/>
      <c r="Z30" s="130"/>
      <c r="AA30" s="287">
        <f>(Z25*AA25)+(Z26*AA26)+(Z27*AA27)+(Z28*AA28)+(Z29*AA29)</f>
        <v>0</v>
      </c>
      <c r="AB30" s="129"/>
      <c r="AC30" s="130"/>
      <c r="AD30" s="287">
        <f>(AC25*AD25)+(AC26*AD26)+(AC27*AD27)+(AC28*AD28)+(AC29*AD29)</f>
        <v>0</v>
      </c>
      <c r="AE30" s="129"/>
      <c r="AF30" s="130"/>
      <c r="AG30" s="287">
        <f>(AF25*AG25)+(AF26*AG26)+(AF27*AG27)+(AF28*AG28)+(AF29*AG29)</f>
        <v>0</v>
      </c>
    </row>
    <row r="31" spans="2:33" ht="18.75" customHeight="1" x14ac:dyDescent="0.35">
      <c r="B31" s="131" t="s">
        <v>146</v>
      </c>
      <c r="C31" s="132"/>
      <c r="D31" s="133"/>
      <c r="E31" s="134"/>
      <c r="F31" s="135"/>
      <c r="G31" s="133"/>
      <c r="H31" s="134"/>
      <c r="I31" s="135"/>
      <c r="J31" s="133"/>
      <c r="K31" s="134"/>
      <c r="L31" s="135"/>
      <c r="M31" s="133"/>
      <c r="N31" s="134"/>
      <c r="O31" s="135"/>
      <c r="P31" s="133"/>
      <c r="Q31" s="134"/>
      <c r="R31" s="135"/>
      <c r="S31" s="133"/>
      <c r="T31" s="134"/>
      <c r="U31" s="135"/>
      <c r="V31" s="133"/>
      <c r="W31" s="134"/>
      <c r="X31" s="135"/>
      <c r="Y31" s="133"/>
      <c r="Z31" s="134"/>
      <c r="AA31" s="135"/>
      <c r="AB31" s="133"/>
      <c r="AC31" s="134"/>
      <c r="AD31" s="135"/>
      <c r="AE31" s="133"/>
      <c r="AF31" s="134"/>
      <c r="AG31" s="135"/>
    </row>
    <row r="32" spans="2:33" ht="15" customHeight="1" x14ac:dyDescent="0.35">
      <c r="B32" s="136" t="s">
        <v>147</v>
      </c>
      <c r="C32" s="137"/>
      <c r="D32" s="107"/>
      <c r="E32" s="108"/>
      <c r="F32" s="138"/>
      <c r="G32" s="107"/>
      <c r="H32" s="108"/>
      <c r="I32" s="138"/>
      <c r="J32" s="107"/>
      <c r="K32" s="108"/>
      <c r="L32" s="138"/>
      <c r="M32" s="107"/>
      <c r="N32" s="108"/>
      <c r="O32" s="138"/>
      <c r="P32" s="107"/>
      <c r="Q32" s="108"/>
      <c r="R32" s="138"/>
      <c r="S32" s="107"/>
      <c r="T32" s="108"/>
      <c r="U32" s="138"/>
      <c r="V32" s="107"/>
      <c r="W32" s="108"/>
      <c r="X32" s="138"/>
      <c r="Y32" s="107"/>
      <c r="Z32" s="108"/>
      <c r="AA32" s="138"/>
      <c r="AB32" s="107"/>
      <c r="AC32" s="108"/>
      <c r="AD32" s="138"/>
      <c r="AE32" s="107"/>
      <c r="AF32" s="108"/>
      <c r="AG32" s="138"/>
    </row>
    <row r="33" spans="1:33" ht="11.25" customHeight="1" x14ac:dyDescent="0.35">
      <c r="B33" s="136"/>
      <c r="C33" s="137"/>
      <c r="D33" s="107"/>
      <c r="E33" s="108"/>
      <c r="F33" s="138"/>
      <c r="G33" s="107"/>
      <c r="H33" s="108"/>
      <c r="I33" s="138"/>
      <c r="J33" s="107"/>
      <c r="K33" s="108"/>
      <c r="L33" s="138"/>
      <c r="M33" s="107"/>
      <c r="N33" s="108"/>
      <c r="O33" s="138"/>
      <c r="P33" s="107"/>
      <c r="Q33" s="108"/>
      <c r="R33" s="138"/>
      <c r="S33" s="107"/>
      <c r="T33" s="108"/>
      <c r="U33" s="138"/>
      <c r="V33" s="107"/>
      <c r="W33" s="108"/>
      <c r="X33" s="138"/>
      <c r="Y33" s="107"/>
      <c r="Z33" s="108"/>
      <c r="AA33" s="138"/>
      <c r="AB33" s="107"/>
      <c r="AC33" s="108"/>
      <c r="AD33" s="138"/>
      <c r="AE33" s="107"/>
      <c r="AF33" s="108"/>
      <c r="AG33" s="138"/>
    </row>
    <row r="34" spans="1:33" x14ac:dyDescent="0.35">
      <c r="B34" s="139" t="s">
        <v>148</v>
      </c>
      <c r="C34" s="140"/>
      <c r="D34" s="107"/>
      <c r="E34" s="141"/>
      <c r="F34" s="142"/>
      <c r="G34" s="107"/>
      <c r="H34" s="141"/>
      <c r="I34" s="142"/>
      <c r="J34" s="107"/>
      <c r="K34" s="141"/>
      <c r="L34" s="142"/>
      <c r="M34" s="107"/>
      <c r="N34" s="141"/>
      <c r="O34" s="142"/>
      <c r="P34" s="107"/>
      <c r="Q34" s="141"/>
      <c r="R34" s="142"/>
      <c r="S34" s="107"/>
      <c r="T34" s="141"/>
      <c r="U34" s="142"/>
      <c r="V34" s="107"/>
      <c r="W34" s="141"/>
      <c r="X34" s="142"/>
      <c r="Y34" s="107"/>
      <c r="Z34" s="141"/>
      <c r="AA34" s="142"/>
      <c r="AB34" s="107"/>
      <c r="AC34" s="141"/>
      <c r="AD34" s="142"/>
      <c r="AE34" s="107"/>
      <c r="AF34" s="141"/>
      <c r="AG34" s="142"/>
    </row>
    <row r="35" spans="1:33" ht="15" thickBot="1" x14ac:dyDescent="0.4">
      <c r="B35" s="289" t="s">
        <v>136</v>
      </c>
      <c r="C35" s="140"/>
      <c r="D35" s="143"/>
      <c r="E35" s="141"/>
      <c r="F35" s="292">
        <f>F32+F33-F34</f>
        <v>0</v>
      </c>
      <c r="G35" s="143"/>
      <c r="H35" s="141"/>
      <c r="I35" s="292">
        <f>I32+I33-I34</f>
        <v>0</v>
      </c>
      <c r="J35" s="143"/>
      <c r="K35" s="141"/>
      <c r="L35" s="292">
        <f>L32+L33-L34</f>
        <v>0</v>
      </c>
      <c r="M35" s="143"/>
      <c r="N35" s="141"/>
      <c r="O35" s="292">
        <f>O32+O33-O34</f>
        <v>0</v>
      </c>
      <c r="P35" s="143"/>
      <c r="Q35" s="141"/>
      <c r="R35" s="292">
        <f>R32+R33-R34</f>
        <v>0</v>
      </c>
      <c r="S35" s="143"/>
      <c r="T35" s="141"/>
      <c r="U35" s="292">
        <f>U32+U33-U34</f>
        <v>0</v>
      </c>
      <c r="V35" s="143"/>
      <c r="W35" s="141"/>
      <c r="X35" s="292">
        <f>X32+X33-X34</f>
        <v>0</v>
      </c>
      <c r="Y35" s="143"/>
      <c r="Z35" s="141"/>
      <c r="AA35" s="292">
        <f>AA32+AA33-AA34</f>
        <v>0</v>
      </c>
      <c r="AB35" s="143"/>
      <c r="AC35" s="141"/>
      <c r="AD35" s="292">
        <f>AD32+AD33-AD34</f>
        <v>0</v>
      </c>
      <c r="AE35" s="143"/>
      <c r="AF35" s="141"/>
      <c r="AG35" s="292">
        <f>AG32+AG33-AG34</f>
        <v>0</v>
      </c>
    </row>
    <row r="36" spans="1:33" ht="31.5" customHeight="1" thickBot="1" x14ac:dyDescent="0.4">
      <c r="B36" s="290" t="s">
        <v>149</v>
      </c>
      <c r="C36" s="291"/>
      <c r="D36" s="144"/>
      <c r="E36" s="145"/>
      <c r="F36" s="293">
        <f>F23+F30+F35</f>
        <v>0</v>
      </c>
      <c r="G36" s="144"/>
      <c r="H36" s="145"/>
      <c r="I36" s="293">
        <f>I23+I30+I35</f>
        <v>0</v>
      </c>
      <c r="J36" s="144"/>
      <c r="K36" s="145"/>
      <c r="L36" s="293">
        <f>L23+L30+L35</f>
        <v>0</v>
      </c>
      <c r="M36" s="144"/>
      <c r="N36" s="145"/>
      <c r="O36" s="293">
        <f>O23+O30+O35</f>
        <v>0</v>
      </c>
      <c r="P36" s="144"/>
      <c r="Q36" s="145"/>
      <c r="R36" s="293">
        <f>R23+R30+R35</f>
        <v>0</v>
      </c>
      <c r="S36" s="144"/>
      <c r="T36" s="145"/>
      <c r="U36" s="293">
        <f>U23+U30+U35</f>
        <v>0</v>
      </c>
      <c r="V36" s="144"/>
      <c r="W36" s="145"/>
      <c r="X36" s="293">
        <f>X23+X30+X35</f>
        <v>0</v>
      </c>
      <c r="Y36" s="144"/>
      <c r="Z36" s="145"/>
      <c r="AA36" s="293">
        <f>AA23+AA30+AA35</f>
        <v>0</v>
      </c>
      <c r="AB36" s="144"/>
      <c r="AC36" s="145"/>
      <c r="AD36" s="293">
        <f>AD23+AD30+AD35</f>
        <v>0</v>
      </c>
      <c r="AE36" s="144"/>
      <c r="AF36" s="145"/>
      <c r="AG36" s="293">
        <f>AG23+AG30+AG35</f>
        <v>0</v>
      </c>
    </row>
    <row r="38" spans="1:33" x14ac:dyDescent="0.35">
      <c r="A38" s="29" t="s">
        <v>150</v>
      </c>
      <c r="B38" t="s">
        <v>151</v>
      </c>
    </row>
    <row r="39" spans="1:33" x14ac:dyDescent="0.35">
      <c r="B39" t="s">
        <v>152</v>
      </c>
    </row>
    <row r="40" spans="1:33" x14ac:dyDescent="0.35">
      <c r="B40" t="s">
        <v>153</v>
      </c>
    </row>
    <row r="41" spans="1:33" x14ac:dyDescent="0.35">
      <c r="B41" t="s">
        <v>154</v>
      </c>
    </row>
  </sheetData>
  <mergeCells count="28">
    <mergeCell ref="S9:U9"/>
    <mergeCell ref="D9:F9"/>
    <mergeCell ref="G9:I9"/>
    <mergeCell ref="J9:L9"/>
    <mergeCell ref="M9:O9"/>
    <mergeCell ref="P9:R9"/>
    <mergeCell ref="BC9:BE9"/>
    <mergeCell ref="V9:X9"/>
    <mergeCell ref="Y9:AA9"/>
    <mergeCell ref="AB9:AD9"/>
    <mergeCell ref="AE9:AG9"/>
    <mergeCell ref="AH9:AJ9"/>
    <mergeCell ref="AK9:AM9"/>
    <mergeCell ref="AN9:AP9"/>
    <mergeCell ref="AQ9:AS9"/>
    <mergeCell ref="AT9:AV9"/>
    <mergeCell ref="AW9:AY9"/>
    <mergeCell ref="AZ9:BB9"/>
    <mergeCell ref="BX9:BZ9"/>
    <mergeCell ref="CA9:CC9"/>
    <mergeCell ref="CD9:CF9"/>
    <mergeCell ref="CG9:CI9"/>
    <mergeCell ref="BF9:BH9"/>
    <mergeCell ref="BI9:BK9"/>
    <mergeCell ref="BL9:BN9"/>
    <mergeCell ref="BO9:BQ9"/>
    <mergeCell ref="BR9:BT9"/>
    <mergeCell ref="BU9:BW9"/>
  </mergeCells>
  <dataValidations count="1">
    <dataValidation type="custom" allowBlank="1" showInputMessage="1" showErrorMessage="1" sqref="F23:AG23">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G42"/>
  <sheetViews>
    <sheetView workbookViewId="0">
      <selection activeCell="J8" sqref="J8"/>
    </sheetView>
  </sheetViews>
  <sheetFormatPr defaultRowHeight="14.5" x14ac:dyDescent="0.35"/>
  <cols>
    <col min="1" max="1" width="5.1796875" customWidth="1"/>
    <col min="2" max="2" width="4.26953125" customWidth="1"/>
    <col min="3" max="3" width="45.54296875" customWidth="1"/>
    <col min="4" max="4" width="11.54296875" customWidth="1"/>
    <col min="5" max="5" width="9.81640625" customWidth="1"/>
    <col min="6" max="6" width="14.7265625" customWidth="1"/>
    <col min="7" max="7" width="11.26953125" customWidth="1"/>
    <col min="8" max="8" width="10.26953125" customWidth="1"/>
    <col min="9" max="10" width="13.7265625" customWidth="1"/>
    <col min="11" max="11" width="11.54296875" customWidth="1"/>
    <col min="12" max="17" width="13.7265625" customWidth="1"/>
    <col min="18" max="19" width="13.7265625" style="29" customWidth="1"/>
    <col min="20" max="65" width="13.7265625" customWidth="1"/>
  </cols>
  <sheetData>
    <row r="1" spans="1:111" ht="15" thickBot="1" x14ac:dyDescent="0.4"/>
    <row r="2" spans="1:111" x14ac:dyDescent="0.35">
      <c r="C2" s="30" t="s">
        <v>74</v>
      </c>
      <c r="D2" s="31"/>
      <c r="E2" s="31"/>
      <c r="F2" s="31"/>
      <c r="G2" s="31"/>
      <c r="H2" s="32"/>
    </row>
    <row r="3" spans="1:111" x14ac:dyDescent="0.35">
      <c r="C3" s="33" t="s">
        <v>75</v>
      </c>
      <c r="D3" s="34"/>
      <c r="E3" s="35"/>
      <c r="F3" s="35"/>
      <c r="G3" s="35"/>
      <c r="H3" s="36"/>
    </row>
    <row r="4" spans="1:111" x14ac:dyDescent="0.35">
      <c r="C4" s="33" t="s">
        <v>76</v>
      </c>
      <c r="D4" s="34"/>
      <c r="E4" s="35"/>
      <c r="F4" s="35"/>
      <c r="G4" s="35"/>
      <c r="H4" s="36"/>
    </row>
    <row r="5" spans="1:111" ht="15" thickBot="1" x14ac:dyDescent="0.4">
      <c r="C5" s="37" t="s">
        <v>77</v>
      </c>
      <c r="D5" s="38"/>
      <c r="E5" s="39"/>
      <c r="F5" s="39"/>
      <c r="G5" s="39"/>
      <c r="H5" s="40"/>
    </row>
    <row r="6" spans="1:111" ht="15" thickBot="1" x14ac:dyDescent="0.4"/>
    <row r="7" spans="1:111" ht="18.5" thickBot="1" x14ac:dyDescent="0.45">
      <c r="A7" s="29"/>
      <c r="B7" s="29"/>
      <c r="C7" s="41" t="s">
        <v>78</v>
      </c>
      <c r="D7" s="272"/>
      <c r="E7" s="29"/>
      <c r="F7" s="29"/>
      <c r="G7" s="29"/>
      <c r="H7" s="29"/>
      <c r="I7" s="29"/>
      <c r="J7" s="29"/>
      <c r="K7" s="29"/>
      <c r="L7" s="29"/>
      <c r="M7" s="29"/>
      <c r="N7" s="29"/>
      <c r="O7" s="29"/>
      <c r="P7" s="29"/>
      <c r="Q7" s="29"/>
    </row>
    <row r="8" spans="1:111" x14ac:dyDescent="0.35">
      <c r="A8" s="29"/>
      <c r="B8" s="29"/>
      <c r="C8" s="29"/>
      <c r="D8" s="29"/>
      <c r="E8" s="29"/>
      <c r="F8" s="270" t="s">
        <v>189</v>
      </c>
      <c r="G8" s="42"/>
      <c r="H8" s="29"/>
      <c r="I8" s="29"/>
      <c r="J8" s="29"/>
      <c r="K8" s="29"/>
      <c r="L8" s="29"/>
      <c r="M8" s="29"/>
      <c r="N8" s="29"/>
      <c r="O8" s="29"/>
      <c r="P8" s="29"/>
      <c r="Q8" s="29"/>
    </row>
    <row r="9" spans="1:111" ht="15" thickBot="1" x14ac:dyDescent="0.4">
      <c r="A9" s="29"/>
      <c r="B9" s="29"/>
      <c r="C9" s="29"/>
      <c r="D9" s="29"/>
      <c r="E9" s="29"/>
      <c r="F9" s="29"/>
      <c r="G9" s="29"/>
      <c r="H9" s="29"/>
      <c r="I9" s="29"/>
      <c r="J9" s="29"/>
      <c r="K9" s="29"/>
      <c r="L9" s="29"/>
      <c r="M9" s="29"/>
      <c r="N9" s="29"/>
      <c r="O9" s="29"/>
      <c r="P9" s="29"/>
      <c r="Q9" s="29"/>
    </row>
    <row r="10" spans="1:111" ht="18.5" thickBot="1" x14ac:dyDescent="0.45">
      <c r="A10" s="29"/>
      <c r="B10" s="43"/>
      <c r="C10" s="44" t="s">
        <v>79</v>
      </c>
      <c r="D10" s="45"/>
      <c r="E10" s="46"/>
      <c r="F10" s="429" t="str">
        <f>Instructions!L3</f>
        <v>Tenderer's name</v>
      </c>
      <c r="G10" s="429"/>
      <c r="H10" s="427"/>
      <c r="I10" s="428"/>
      <c r="J10" s="426" t="str">
        <f>Instructions!L4</f>
        <v>Tenderer's name</v>
      </c>
      <c r="K10" s="429"/>
      <c r="L10" s="427"/>
      <c r="M10" s="428"/>
      <c r="N10" s="426" t="str">
        <f>Instructions!L5</f>
        <v>Tenderer's name</v>
      </c>
      <c r="O10" s="429"/>
      <c r="P10" s="427"/>
      <c r="Q10" s="428"/>
      <c r="R10" s="426" t="str">
        <f>Instructions!L6</f>
        <v>Tenderer's name</v>
      </c>
      <c r="S10" s="429"/>
      <c r="T10" s="427"/>
      <c r="U10" s="428"/>
      <c r="V10" s="426" t="str">
        <f>Instructions!L7</f>
        <v>Tenderer's name</v>
      </c>
      <c r="W10" s="429"/>
      <c r="X10" s="427"/>
      <c r="Y10" s="428"/>
      <c r="Z10" s="426" t="str">
        <f>Instructions!L8</f>
        <v>Tenderer's name</v>
      </c>
      <c r="AA10" s="429"/>
      <c r="AB10" s="427"/>
      <c r="AC10" s="428"/>
      <c r="AD10" s="426" t="str">
        <f>Instructions!L9</f>
        <v>Tenderer's name</v>
      </c>
      <c r="AE10" s="429"/>
      <c r="AF10" s="427"/>
      <c r="AG10" s="428"/>
      <c r="AH10" s="426" t="str">
        <f>Instructions!L10</f>
        <v>Tenderer's name</v>
      </c>
      <c r="AI10" s="429"/>
      <c r="AJ10" s="427"/>
      <c r="AK10" s="428"/>
      <c r="AL10" s="426" t="str">
        <f>Instructions!L11</f>
        <v>Tenderer's name</v>
      </c>
      <c r="AM10" s="429"/>
      <c r="AN10" s="427"/>
      <c r="AO10" s="428"/>
      <c r="AP10" s="426" t="str">
        <f>Instructions!L12</f>
        <v>Tenderer's name</v>
      </c>
      <c r="AQ10" s="429"/>
      <c r="AR10" s="427"/>
      <c r="AS10" s="428"/>
      <c r="AT10" s="426" t="str">
        <f>Instructions!L13</f>
        <v>Tenderer's name</v>
      </c>
      <c r="AU10" s="429"/>
      <c r="AV10" s="427"/>
      <c r="AW10" s="428"/>
      <c r="AX10" s="426" t="str">
        <f>Instructions!L14</f>
        <v>Tenderer's name</v>
      </c>
      <c r="AY10" s="429"/>
      <c r="AZ10" s="427"/>
      <c r="BA10" s="428"/>
      <c r="BB10" s="422" t="str">
        <f>Instructions!L15</f>
        <v>Tenderer's name</v>
      </c>
      <c r="BC10" s="422"/>
      <c r="BD10" s="423"/>
      <c r="BE10" s="423"/>
      <c r="BF10" s="422" t="str">
        <f>Instructions!L16</f>
        <v>Tenderer's name</v>
      </c>
      <c r="BG10" s="422"/>
      <c r="BH10" s="423"/>
      <c r="BI10" s="423"/>
      <c r="BJ10" s="422" t="str">
        <f>Instructions!L17</f>
        <v>Tenderer's name</v>
      </c>
      <c r="BK10" s="422"/>
      <c r="BL10" s="423"/>
      <c r="BM10" s="423"/>
      <c r="BN10" s="422" t="str">
        <f>Instructions!L18</f>
        <v>Tenderer's name</v>
      </c>
      <c r="BO10" s="422"/>
      <c r="BP10" s="423"/>
      <c r="BQ10" s="423"/>
      <c r="BR10" s="422" t="str">
        <f>Instructions!L19</f>
        <v>Tenderer's name</v>
      </c>
      <c r="BS10" s="422"/>
      <c r="BT10" s="423"/>
      <c r="BU10" s="423"/>
      <c r="BV10" s="422" t="str">
        <f>Instructions!L20</f>
        <v>Tenderer's name</v>
      </c>
      <c r="BW10" s="422"/>
      <c r="BX10" s="423"/>
      <c r="BY10" s="423"/>
      <c r="BZ10" s="422" t="str">
        <f>Instructions!L21</f>
        <v>Tenderer's name</v>
      </c>
      <c r="CA10" s="422"/>
      <c r="CB10" s="423"/>
      <c r="CC10" s="423"/>
      <c r="CD10" s="422" t="str">
        <f>Instructions!L22</f>
        <v>Tenderer's name</v>
      </c>
      <c r="CE10" s="422"/>
      <c r="CF10" s="423"/>
      <c r="CG10" s="423"/>
      <c r="CH10" s="422" t="str">
        <f>Instructions!L23</f>
        <v>Tenderer's name</v>
      </c>
      <c r="CI10" s="422"/>
      <c r="CJ10" s="423"/>
      <c r="CK10" s="423"/>
      <c r="CL10" s="422" t="str">
        <f>Instructions!L24</f>
        <v>Tenderer's name</v>
      </c>
      <c r="CM10" s="422"/>
      <c r="CN10" s="423"/>
      <c r="CO10" s="423"/>
      <c r="CP10" s="422" t="str">
        <f>Instructions!L25</f>
        <v>Tenderer's name</v>
      </c>
      <c r="CQ10" s="422"/>
      <c r="CR10" s="423"/>
      <c r="CS10" s="423"/>
      <c r="CT10" s="422" t="str">
        <f>Instructions!L26</f>
        <v>Tenderer's name</v>
      </c>
      <c r="CU10" s="422"/>
      <c r="CV10" s="423"/>
      <c r="CW10" s="423"/>
      <c r="CX10" s="422" t="str">
        <f>Instructions!L27</f>
        <v>Tenderer's name</v>
      </c>
      <c r="CY10" s="422"/>
      <c r="CZ10" s="423"/>
      <c r="DA10" s="423"/>
      <c r="DB10" s="422"/>
      <c r="DC10" s="423"/>
      <c r="DD10" s="423"/>
      <c r="DE10" s="424"/>
      <c r="DF10" s="425"/>
      <c r="DG10" s="425"/>
    </row>
    <row r="11" spans="1:111" s="1" customFormat="1" ht="44" thickBot="1" x14ac:dyDescent="0.4">
      <c r="A11" s="383"/>
      <c r="B11" s="384"/>
      <c r="C11" s="385" t="s">
        <v>80</v>
      </c>
      <c r="D11" s="379" t="s">
        <v>81</v>
      </c>
      <c r="E11" s="380" t="s">
        <v>82</v>
      </c>
      <c r="F11" s="381" t="s">
        <v>83</v>
      </c>
      <c r="G11" s="382" t="s">
        <v>194</v>
      </c>
      <c r="H11" s="273" t="s">
        <v>192</v>
      </c>
      <c r="I11" s="274" t="s">
        <v>193</v>
      </c>
      <c r="J11" s="386" t="s">
        <v>83</v>
      </c>
      <c r="K11" s="382" t="s">
        <v>194</v>
      </c>
      <c r="L11" s="273" t="s">
        <v>192</v>
      </c>
      <c r="M11" s="274" t="s">
        <v>193</v>
      </c>
      <c r="N11" s="386" t="s">
        <v>83</v>
      </c>
      <c r="O11" s="382" t="s">
        <v>194</v>
      </c>
      <c r="P11" s="273" t="s">
        <v>192</v>
      </c>
      <c r="Q11" s="274" t="s">
        <v>193</v>
      </c>
      <c r="R11" s="386" t="s">
        <v>83</v>
      </c>
      <c r="S11" s="382" t="s">
        <v>194</v>
      </c>
      <c r="T11" s="273" t="s">
        <v>192</v>
      </c>
      <c r="U11" s="274" t="s">
        <v>193</v>
      </c>
      <c r="V11" s="386" t="s">
        <v>83</v>
      </c>
      <c r="W11" s="382" t="s">
        <v>194</v>
      </c>
      <c r="X11" s="273" t="s">
        <v>192</v>
      </c>
      <c r="Y11" s="274" t="s">
        <v>193</v>
      </c>
      <c r="Z11" s="386" t="s">
        <v>83</v>
      </c>
      <c r="AA11" s="382" t="s">
        <v>194</v>
      </c>
      <c r="AB11" s="273" t="s">
        <v>192</v>
      </c>
      <c r="AC11" s="274" t="s">
        <v>193</v>
      </c>
      <c r="AD11" s="386" t="s">
        <v>83</v>
      </c>
      <c r="AE11" s="382" t="s">
        <v>194</v>
      </c>
      <c r="AF11" s="273" t="s">
        <v>192</v>
      </c>
      <c r="AG11" s="274" t="s">
        <v>193</v>
      </c>
      <c r="AH11" s="386" t="s">
        <v>83</v>
      </c>
      <c r="AI11" s="382" t="s">
        <v>194</v>
      </c>
      <c r="AJ11" s="273" t="s">
        <v>192</v>
      </c>
      <c r="AK11" s="274" t="s">
        <v>193</v>
      </c>
      <c r="AL11" s="386" t="s">
        <v>83</v>
      </c>
      <c r="AM11" s="382" t="s">
        <v>194</v>
      </c>
      <c r="AN11" s="273" t="s">
        <v>192</v>
      </c>
      <c r="AO11" s="274" t="s">
        <v>193</v>
      </c>
      <c r="AP11" s="386" t="s">
        <v>83</v>
      </c>
      <c r="AQ11" s="382" t="s">
        <v>194</v>
      </c>
      <c r="AR11" s="273" t="s">
        <v>192</v>
      </c>
      <c r="AS11" s="274" t="s">
        <v>193</v>
      </c>
      <c r="AT11" s="386" t="s">
        <v>83</v>
      </c>
      <c r="AU11" s="382" t="s">
        <v>194</v>
      </c>
      <c r="AV11" s="273" t="s">
        <v>192</v>
      </c>
      <c r="AW11" s="274" t="s">
        <v>193</v>
      </c>
      <c r="AX11" s="386" t="s">
        <v>83</v>
      </c>
      <c r="AY11" s="382" t="s">
        <v>194</v>
      </c>
      <c r="AZ11" s="273" t="s">
        <v>192</v>
      </c>
      <c r="BA11" s="274" t="s">
        <v>193</v>
      </c>
    </row>
    <row r="12" spans="1:111" ht="15" thickTop="1" x14ac:dyDescent="0.35">
      <c r="A12" s="29"/>
      <c r="B12" s="349"/>
      <c r="C12" s="354" t="s">
        <v>84</v>
      </c>
      <c r="D12" s="374">
        <v>0</v>
      </c>
      <c r="E12" s="356"/>
      <c r="F12" s="275"/>
      <c r="G12" s="275"/>
      <c r="H12" s="52"/>
      <c r="I12" s="294">
        <f>SUM(H13:H15)</f>
        <v>0</v>
      </c>
      <c r="J12" s="275"/>
      <c r="K12" s="275"/>
      <c r="L12" s="52"/>
      <c r="M12" s="294">
        <f>SUM(L13:L15)</f>
        <v>0</v>
      </c>
      <c r="N12" s="275"/>
      <c r="O12" s="275"/>
      <c r="P12" s="52"/>
      <c r="Q12" s="294">
        <f>SUM(P13:P15)</f>
        <v>0</v>
      </c>
      <c r="R12" s="275"/>
      <c r="S12" s="275"/>
      <c r="T12" s="52"/>
      <c r="U12" s="294">
        <f>SUM(T13:T15)</f>
        <v>0</v>
      </c>
      <c r="V12" s="275"/>
      <c r="W12" s="275"/>
      <c r="X12" s="52"/>
      <c r="Y12" s="294">
        <f>SUM(X13:X15)</f>
        <v>0</v>
      </c>
      <c r="Z12" s="275"/>
      <c r="AA12" s="275"/>
      <c r="AB12" s="52"/>
      <c r="AC12" s="294">
        <f>SUM(AB13:AB15)</f>
        <v>0</v>
      </c>
      <c r="AD12" s="275"/>
      <c r="AE12" s="275"/>
      <c r="AF12" s="52"/>
      <c r="AG12" s="294">
        <f>SUM(AF13:AF15)</f>
        <v>0</v>
      </c>
      <c r="AH12" s="275"/>
      <c r="AI12" s="275"/>
      <c r="AJ12" s="52"/>
      <c r="AK12" s="294">
        <f>SUM(AJ13:AJ15)</f>
        <v>0</v>
      </c>
      <c r="AL12" s="275"/>
      <c r="AM12" s="275"/>
      <c r="AN12" s="52"/>
      <c r="AO12" s="294">
        <f>SUM(AN13:AN15)</f>
        <v>0</v>
      </c>
      <c r="AP12" s="275"/>
      <c r="AQ12" s="275"/>
      <c r="AR12" s="52"/>
      <c r="AS12" s="294">
        <f>SUM(AR13:AR15)</f>
        <v>0</v>
      </c>
      <c r="AT12" s="275"/>
      <c r="AU12" s="275"/>
      <c r="AV12" s="52"/>
      <c r="AW12" s="294">
        <f>SUM(AV13:AV15)</f>
        <v>0</v>
      </c>
      <c r="AX12" s="275"/>
      <c r="AY12" s="275"/>
      <c r="AZ12" s="52"/>
      <c r="BA12" s="294">
        <f>SUM(AZ13:AZ15)</f>
        <v>0</v>
      </c>
    </row>
    <row r="13" spans="1:111" ht="12.75" customHeight="1" x14ac:dyDescent="0.35">
      <c r="A13" s="29"/>
      <c r="B13" s="350" t="s">
        <v>85</v>
      </c>
      <c r="C13" s="357" t="s">
        <v>86</v>
      </c>
      <c r="D13" s="352"/>
      <c r="E13" s="358">
        <v>0</v>
      </c>
      <c r="F13" s="276"/>
      <c r="G13" s="370">
        <f>(F13/4)</f>
        <v>0</v>
      </c>
      <c r="H13" s="295">
        <f>(G13*$E13*$D$12)*100</f>
        <v>0</v>
      </c>
      <c r="I13" s="278"/>
      <c r="J13" s="276"/>
      <c r="K13" s="370">
        <f>(J13/4)</f>
        <v>0</v>
      </c>
      <c r="L13" s="295">
        <f>(K13*$E13*$D$12)*100</f>
        <v>0</v>
      </c>
      <c r="M13" s="278"/>
      <c r="N13" s="276"/>
      <c r="O13" s="370">
        <f>(N13/4)</f>
        <v>0</v>
      </c>
      <c r="P13" s="295">
        <f>(O13*$E13*$D$12)*100</f>
        <v>0</v>
      </c>
      <c r="Q13" s="278"/>
      <c r="R13" s="276"/>
      <c r="S13" s="370">
        <f>(R13/4)</f>
        <v>0</v>
      </c>
      <c r="T13" s="295">
        <f>(S13*$E13*$D$12)*100</f>
        <v>0</v>
      </c>
      <c r="U13" s="278"/>
      <c r="V13" s="276"/>
      <c r="W13" s="370">
        <f>(V13/4)</f>
        <v>0</v>
      </c>
      <c r="X13" s="295">
        <f>(W13*$E13*$D$12)*100</f>
        <v>0</v>
      </c>
      <c r="Y13" s="278"/>
      <c r="Z13" s="276"/>
      <c r="AA13" s="370">
        <f>(Z13/4)</f>
        <v>0</v>
      </c>
      <c r="AB13" s="295">
        <f>(AA13*$E13*$D$12)*100</f>
        <v>0</v>
      </c>
      <c r="AC13" s="278"/>
      <c r="AD13" s="276"/>
      <c r="AE13" s="370">
        <f>(AD13/4)</f>
        <v>0</v>
      </c>
      <c r="AF13" s="295">
        <f>(AE13*$E13*$D$12)*100</f>
        <v>0</v>
      </c>
      <c r="AG13" s="278"/>
      <c r="AH13" s="276"/>
      <c r="AI13" s="370">
        <f>(AH13/4)</f>
        <v>0</v>
      </c>
      <c r="AJ13" s="295">
        <f>(AI13*$E13*$D$12)*100</f>
        <v>0</v>
      </c>
      <c r="AK13" s="278"/>
      <c r="AL13" s="276"/>
      <c r="AM13" s="370">
        <f>(AL13/4)</f>
        <v>0</v>
      </c>
      <c r="AN13" s="295">
        <f>(AM13*$E13*$D$12)*100</f>
        <v>0</v>
      </c>
      <c r="AO13" s="278"/>
      <c r="AP13" s="276"/>
      <c r="AQ13" s="370">
        <f>(AP13/4)</f>
        <v>0</v>
      </c>
      <c r="AR13" s="295">
        <f>(AQ13*$E13*$D$12)*100</f>
        <v>0</v>
      </c>
      <c r="AS13" s="278"/>
      <c r="AT13" s="276"/>
      <c r="AU13" s="370">
        <f>(AT13/4)</f>
        <v>0</v>
      </c>
      <c r="AV13" s="295">
        <f>(AU13*$E13*$D$12)*100</f>
        <v>0</v>
      </c>
      <c r="AW13" s="278"/>
      <c r="AX13" s="276"/>
      <c r="AY13" s="370">
        <f>(AX13/4)</f>
        <v>0</v>
      </c>
      <c r="AZ13" s="295">
        <f>(AY13*$E13*$D$12)*100</f>
        <v>0</v>
      </c>
      <c r="BA13" s="278"/>
    </row>
    <row r="14" spans="1:111" ht="12.75" customHeight="1" x14ac:dyDescent="0.35">
      <c r="A14" s="29"/>
      <c r="B14" s="351" t="s">
        <v>87</v>
      </c>
      <c r="C14" s="136" t="s">
        <v>88</v>
      </c>
      <c r="D14" s="352"/>
      <c r="E14" s="358">
        <v>0</v>
      </c>
      <c r="F14" s="277"/>
      <c r="G14" s="371">
        <f>(F14/4)</f>
        <v>0</v>
      </c>
      <c r="H14" s="295">
        <f>(G14*$E14*$D$12)*100</f>
        <v>0</v>
      </c>
      <c r="I14" s="279"/>
      <c r="J14" s="277"/>
      <c r="K14" s="371">
        <f>(J14/4)</f>
        <v>0</v>
      </c>
      <c r="L14" s="295">
        <f>(K14*$E14*$D$12)*100</f>
        <v>0</v>
      </c>
      <c r="M14" s="279"/>
      <c r="N14" s="277"/>
      <c r="O14" s="371">
        <f>(N14/4)</f>
        <v>0</v>
      </c>
      <c r="P14" s="295">
        <f>(O14*$E14*$D$12)*100</f>
        <v>0</v>
      </c>
      <c r="Q14" s="279"/>
      <c r="R14" s="277"/>
      <c r="S14" s="371">
        <f>(R14/4)</f>
        <v>0</v>
      </c>
      <c r="T14" s="295">
        <f>(S14*$E14*$D$12)*100</f>
        <v>0</v>
      </c>
      <c r="U14" s="279"/>
      <c r="V14" s="277"/>
      <c r="W14" s="371">
        <f>(V14/4)</f>
        <v>0</v>
      </c>
      <c r="X14" s="295">
        <f>(W14*$E14*$D$12)*100</f>
        <v>0</v>
      </c>
      <c r="Y14" s="279"/>
      <c r="Z14" s="277"/>
      <c r="AA14" s="371">
        <f>(Z14/4)</f>
        <v>0</v>
      </c>
      <c r="AB14" s="295">
        <f>(AA14*$E14*$D$12)*100</f>
        <v>0</v>
      </c>
      <c r="AC14" s="279"/>
      <c r="AD14" s="277"/>
      <c r="AE14" s="371">
        <f>(AD14/4)</f>
        <v>0</v>
      </c>
      <c r="AF14" s="295">
        <f>(AE14*$E14*$D$12)*100</f>
        <v>0</v>
      </c>
      <c r="AG14" s="279"/>
      <c r="AH14" s="277"/>
      <c r="AI14" s="371">
        <f>(AH14/4)</f>
        <v>0</v>
      </c>
      <c r="AJ14" s="295">
        <f>(AI14*$E14*$D$12)*100</f>
        <v>0</v>
      </c>
      <c r="AK14" s="279"/>
      <c r="AL14" s="277"/>
      <c r="AM14" s="371">
        <f>(AL14/4)</f>
        <v>0</v>
      </c>
      <c r="AN14" s="295">
        <f>(AM14*$E14*$D$12)*100</f>
        <v>0</v>
      </c>
      <c r="AO14" s="279"/>
      <c r="AP14" s="277"/>
      <c r="AQ14" s="371">
        <f>(AP14/4)</f>
        <v>0</v>
      </c>
      <c r="AR14" s="295">
        <f>(AQ14*$E14*$D$12)*100</f>
        <v>0</v>
      </c>
      <c r="AS14" s="279"/>
      <c r="AT14" s="277"/>
      <c r="AU14" s="371">
        <f>(AT14/4)</f>
        <v>0</v>
      </c>
      <c r="AV14" s="295">
        <f>(AU14*$E14*$D$12)*100</f>
        <v>0</v>
      </c>
      <c r="AW14" s="279"/>
      <c r="AX14" s="277"/>
      <c r="AY14" s="371">
        <f>(AX14/4)</f>
        <v>0</v>
      </c>
      <c r="AZ14" s="295">
        <f>(AY14*$E14*$D$12)*100</f>
        <v>0</v>
      </c>
      <c r="BA14" s="279"/>
    </row>
    <row r="15" spans="1:111" ht="14.25" customHeight="1" thickBot="1" x14ac:dyDescent="0.4">
      <c r="A15" s="29"/>
      <c r="B15" s="361" t="s">
        <v>89</v>
      </c>
      <c r="C15" s="362" t="s">
        <v>90</v>
      </c>
      <c r="D15" s="363"/>
      <c r="E15" s="364">
        <v>0</v>
      </c>
      <c r="F15" s="281"/>
      <c r="G15" s="372">
        <f>(F15/4)</f>
        <v>0</v>
      </c>
      <c r="H15" s="295">
        <f>(G15*$E15*$D$12)*100</f>
        <v>0</v>
      </c>
      <c r="I15" s="280"/>
      <c r="J15" s="281"/>
      <c r="K15" s="372">
        <f>(J15/4)</f>
        <v>0</v>
      </c>
      <c r="L15" s="295">
        <f>(K15*$E15*$D$12)*100</f>
        <v>0</v>
      </c>
      <c r="M15" s="280"/>
      <c r="N15" s="281"/>
      <c r="O15" s="372">
        <f>(N15/4)</f>
        <v>0</v>
      </c>
      <c r="P15" s="295">
        <f>(O15*$E15*$D$12)*100</f>
        <v>0</v>
      </c>
      <c r="Q15" s="280"/>
      <c r="R15" s="281"/>
      <c r="S15" s="372">
        <f>(R15/4)</f>
        <v>0</v>
      </c>
      <c r="T15" s="295">
        <f>(S15*$E15*$D$12)*100</f>
        <v>0</v>
      </c>
      <c r="U15" s="280"/>
      <c r="V15" s="281"/>
      <c r="W15" s="372">
        <f>(V15/4)</f>
        <v>0</v>
      </c>
      <c r="X15" s="295">
        <f>(W15*$E15*$D$12)*100</f>
        <v>0</v>
      </c>
      <c r="Y15" s="280"/>
      <c r="Z15" s="281"/>
      <c r="AA15" s="372">
        <f>(Z15/4)</f>
        <v>0</v>
      </c>
      <c r="AB15" s="295">
        <f>(AA15*$E15*$D$12)*100</f>
        <v>0</v>
      </c>
      <c r="AC15" s="280"/>
      <c r="AD15" s="281"/>
      <c r="AE15" s="372">
        <f>(AD15/4)</f>
        <v>0</v>
      </c>
      <c r="AF15" s="295">
        <f>(AE15*$E15*$D$12)*100</f>
        <v>0</v>
      </c>
      <c r="AG15" s="280"/>
      <c r="AH15" s="281"/>
      <c r="AI15" s="372">
        <f>(AH15/4)</f>
        <v>0</v>
      </c>
      <c r="AJ15" s="295">
        <f>(AI15*$E15*$D$12)*100</f>
        <v>0</v>
      </c>
      <c r="AK15" s="280"/>
      <c r="AL15" s="281"/>
      <c r="AM15" s="372">
        <f>(AL15/4)</f>
        <v>0</v>
      </c>
      <c r="AN15" s="295">
        <f>(AM15*$E15*$D$12)*100</f>
        <v>0</v>
      </c>
      <c r="AO15" s="280"/>
      <c r="AP15" s="281"/>
      <c r="AQ15" s="372">
        <f>(AP15/4)</f>
        <v>0</v>
      </c>
      <c r="AR15" s="295">
        <f>(AQ15*$E15*$D$12)*100</f>
        <v>0</v>
      </c>
      <c r="AS15" s="280"/>
      <c r="AT15" s="281"/>
      <c r="AU15" s="372">
        <f>(AT15/4)</f>
        <v>0</v>
      </c>
      <c r="AV15" s="295">
        <f>(AU15*$E15*$D$12)*100</f>
        <v>0</v>
      </c>
      <c r="AW15" s="280"/>
      <c r="AX15" s="281"/>
      <c r="AY15" s="372">
        <f>(AX15/4)</f>
        <v>0</v>
      </c>
      <c r="AZ15" s="295">
        <f>(AY15*$E15*$D$12)*100</f>
        <v>0</v>
      </c>
      <c r="BA15" s="280"/>
    </row>
    <row r="16" spans="1:111" ht="15" thickTop="1" x14ac:dyDescent="0.35">
      <c r="A16" s="29"/>
      <c r="B16" s="365"/>
      <c r="C16" s="355" t="s">
        <v>91</v>
      </c>
      <c r="D16" s="374">
        <v>0</v>
      </c>
      <c r="E16" s="366"/>
      <c r="F16" s="275"/>
      <c r="G16" s="275"/>
      <c r="H16" s="52"/>
      <c r="I16" s="294">
        <f>SUM(H17:H19)</f>
        <v>0</v>
      </c>
      <c r="J16" s="275"/>
      <c r="K16" s="275"/>
      <c r="L16" s="52"/>
      <c r="M16" s="294">
        <f>SUM(L17:L19)</f>
        <v>0</v>
      </c>
      <c r="N16" s="275"/>
      <c r="O16" s="275"/>
      <c r="P16" s="52"/>
      <c r="Q16" s="294">
        <f>SUM(P17:P19)</f>
        <v>0</v>
      </c>
      <c r="R16" s="275"/>
      <c r="S16" s="275"/>
      <c r="T16" s="52"/>
      <c r="U16" s="294">
        <f>SUM(T17:T19)</f>
        <v>0</v>
      </c>
      <c r="V16" s="275"/>
      <c r="W16" s="275"/>
      <c r="X16" s="52"/>
      <c r="Y16" s="294">
        <f>SUM(X17:X19)</f>
        <v>0</v>
      </c>
      <c r="Z16" s="275"/>
      <c r="AA16" s="275"/>
      <c r="AB16" s="52"/>
      <c r="AC16" s="294">
        <f>SUM(AB17:AB19)</f>
        <v>0</v>
      </c>
      <c r="AD16" s="275"/>
      <c r="AE16" s="275"/>
      <c r="AF16" s="52"/>
      <c r="AG16" s="294">
        <f>SUM(AF17:AF19)</f>
        <v>0</v>
      </c>
      <c r="AH16" s="275"/>
      <c r="AI16" s="275"/>
      <c r="AJ16" s="52"/>
      <c r="AK16" s="294">
        <f>SUM(AJ17:AJ19)</f>
        <v>0</v>
      </c>
      <c r="AL16" s="275"/>
      <c r="AM16" s="275"/>
      <c r="AN16" s="52"/>
      <c r="AO16" s="294">
        <f>SUM(AN17:AN19)</f>
        <v>0</v>
      </c>
      <c r="AP16" s="275"/>
      <c r="AQ16" s="275"/>
      <c r="AR16" s="52"/>
      <c r="AS16" s="294">
        <f>SUM(AR17:AR19)</f>
        <v>0</v>
      </c>
      <c r="AT16" s="275"/>
      <c r="AU16" s="275"/>
      <c r="AV16" s="52"/>
      <c r="AW16" s="294">
        <f>SUM(AV17:AV19)</f>
        <v>0</v>
      </c>
      <c r="AX16" s="275"/>
      <c r="AY16" s="275"/>
      <c r="AZ16" s="52"/>
      <c r="BA16" s="294">
        <f>SUM(AZ17:AZ19)</f>
        <v>0</v>
      </c>
    </row>
    <row r="17" spans="1:53" ht="12.75" customHeight="1" x14ac:dyDescent="0.35">
      <c r="A17" s="29"/>
      <c r="B17" s="367" t="s">
        <v>92</v>
      </c>
      <c r="C17" s="353" t="s">
        <v>93</v>
      </c>
      <c r="D17" s="352"/>
      <c r="E17" s="358">
        <v>0</v>
      </c>
      <c r="F17" s="276"/>
      <c r="G17" s="370">
        <f>(F17/4)</f>
        <v>0</v>
      </c>
      <c r="H17" s="295">
        <f>(G17*$E17*$D$16)*100</f>
        <v>0</v>
      </c>
      <c r="I17" s="278"/>
      <c r="J17" s="276"/>
      <c r="K17" s="370">
        <f>(J17/4)</f>
        <v>0</v>
      </c>
      <c r="L17" s="295">
        <f>(K17*$E17*$D$16)*100</f>
        <v>0</v>
      </c>
      <c r="M17" s="278"/>
      <c r="N17" s="276"/>
      <c r="O17" s="370">
        <f>(N17/4)</f>
        <v>0</v>
      </c>
      <c r="P17" s="295">
        <f>(O17*$E17*$D$16)*100</f>
        <v>0</v>
      </c>
      <c r="Q17" s="278"/>
      <c r="R17" s="276"/>
      <c r="S17" s="370">
        <f>(R17/4)</f>
        <v>0</v>
      </c>
      <c r="T17" s="295">
        <f>(S17*$E17*$D$16)*100</f>
        <v>0</v>
      </c>
      <c r="U17" s="278"/>
      <c r="V17" s="276"/>
      <c r="W17" s="370">
        <f>(V17/4)</f>
        <v>0</v>
      </c>
      <c r="X17" s="295">
        <f>(W17*$E17*$D$16)*100</f>
        <v>0</v>
      </c>
      <c r="Y17" s="278"/>
      <c r="Z17" s="276"/>
      <c r="AA17" s="370">
        <f>(Z17/4)</f>
        <v>0</v>
      </c>
      <c r="AB17" s="295">
        <f>(AA17*$E17*$D$16)*100</f>
        <v>0</v>
      </c>
      <c r="AC17" s="278"/>
      <c r="AD17" s="276"/>
      <c r="AE17" s="370">
        <f>(AD17/4)</f>
        <v>0</v>
      </c>
      <c r="AF17" s="295">
        <f>(AE17*$E17*$D$16)*100</f>
        <v>0</v>
      </c>
      <c r="AG17" s="278"/>
      <c r="AH17" s="276"/>
      <c r="AI17" s="370">
        <f>(AH17/4)</f>
        <v>0</v>
      </c>
      <c r="AJ17" s="295">
        <f>(AI17*$E17*$D$16)*100</f>
        <v>0</v>
      </c>
      <c r="AK17" s="278"/>
      <c r="AL17" s="276"/>
      <c r="AM17" s="370">
        <f>(AL17/4)</f>
        <v>0</v>
      </c>
      <c r="AN17" s="295">
        <f>(AM17*$E17*$D$16)*100</f>
        <v>0</v>
      </c>
      <c r="AO17" s="278"/>
      <c r="AP17" s="276"/>
      <c r="AQ17" s="370">
        <f>(AP17/4)</f>
        <v>0</v>
      </c>
      <c r="AR17" s="295">
        <f>(AQ17*$E17*$D$16)*100</f>
        <v>0</v>
      </c>
      <c r="AS17" s="278"/>
      <c r="AT17" s="276"/>
      <c r="AU17" s="370">
        <f>(AT17/4)</f>
        <v>0</v>
      </c>
      <c r="AV17" s="295">
        <f>(AU17*$E17*$D$16)*100</f>
        <v>0</v>
      </c>
      <c r="AW17" s="278"/>
      <c r="AX17" s="276"/>
      <c r="AY17" s="370">
        <f>(AX17/4)</f>
        <v>0</v>
      </c>
      <c r="AZ17" s="295">
        <f>(AY17*$E17*$D$16)*100</f>
        <v>0</v>
      </c>
      <c r="BA17" s="278"/>
    </row>
    <row r="18" spans="1:53" ht="12.75" customHeight="1" x14ac:dyDescent="0.35">
      <c r="A18" s="29"/>
      <c r="B18" s="367" t="s">
        <v>94</v>
      </c>
      <c r="C18" s="353" t="s">
        <v>95</v>
      </c>
      <c r="D18" s="352"/>
      <c r="E18" s="358">
        <v>0</v>
      </c>
      <c r="F18" s="277"/>
      <c r="G18" s="371">
        <f>(F18/4)</f>
        <v>0</v>
      </c>
      <c r="H18" s="295">
        <f>(G18*$E18*$D$16)*100</f>
        <v>0</v>
      </c>
      <c r="I18" s="279"/>
      <c r="J18" s="277"/>
      <c r="K18" s="371">
        <f>(J18/4)</f>
        <v>0</v>
      </c>
      <c r="L18" s="295">
        <f>(K18*$E18*$D$16)*100</f>
        <v>0</v>
      </c>
      <c r="M18" s="279"/>
      <c r="N18" s="277"/>
      <c r="O18" s="371">
        <f>(N18/4)</f>
        <v>0</v>
      </c>
      <c r="P18" s="295">
        <f>(O18*$E18*$D$16)*100</f>
        <v>0</v>
      </c>
      <c r="Q18" s="279"/>
      <c r="R18" s="277"/>
      <c r="S18" s="371">
        <f>(R18/4)</f>
        <v>0</v>
      </c>
      <c r="T18" s="295">
        <f>(S18*$E18*$D$16)*100</f>
        <v>0</v>
      </c>
      <c r="U18" s="279"/>
      <c r="V18" s="277"/>
      <c r="W18" s="371">
        <f>(V18/4)</f>
        <v>0</v>
      </c>
      <c r="X18" s="295">
        <f>(W18*$E18*$D$16)*100</f>
        <v>0</v>
      </c>
      <c r="Y18" s="279"/>
      <c r="Z18" s="277"/>
      <c r="AA18" s="371">
        <f>(Z18/4)</f>
        <v>0</v>
      </c>
      <c r="AB18" s="295">
        <f>(AA18*$E18*$D$16)*100</f>
        <v>0</v>
      </c>
      <c r="AC18" s="279"/>
      <c r="AD18" s="277"/>
      <c r="AE18" s="371">
        <f>(AD18/4)</f>
        <v>0</v>
      </c>
      <c r="AF18" s="295">
        <f>(AE18*$E18*$D$16)*100</f>
        <v>0</v>
      </c>
      <c r="AG18" s="279"/>
      <c r="AH18" s="277"/>
      <c r="AI18" s="371">
        <f>(AH18/4)</f>
        <v>0</v>
      </c>
      <c r="AJ18" s="295">
        <f>(AI18*$E18*$D$16)*100</f>
        <v>0</v>
      </c>
      <c r="AK18" s="279"/>
      <c r="AL18" s="277"/>
      <c r="AM18" s="371">
        <f>(AL18/4)</f>
        <v>0</v>
      </c>
      <c r="AN18" s="295">
        <f>(AM18*$E18*$D$16)*100</f>
        <v>0</v>
      </c>
      <c r="AO18" s="279"/>
      <c r="AP18" s="277"/>
      <c r="AQ18" s="371">
        <f>(AP18/4)</f>
        <v>0</v>
      </c>
      <c r="AR18" s="295">
        <f>(AQ18*$E18*$D$16)*100</f>
        <v>0</v>
      </c>
      <c r="AS18" s="279"/>
      <c r="AT18" s="277"/>
      <c r="AU18" s="371">
        <f>(AT18/4)</f>
        <v>0</v>
      </c>
      <c r="AV18" s="295">
        <f>(AU18*$E18*$D$16)*100</f>
        <v>0</v>
      </c>
      <c r="AW18" s="279"/>
      <c r="AX18" s="277"/>
      <c r="AY18" s="371">
        <f>(AX18/4)</f>
        <v>0</v>
      </c>
      <c r="AZ18" s="295">
        <f>(AY18*$E18*$D$16)*100</f>
        <v>0</v>
      </c>
      <c r="BA18" s="279"/>
    </row>
    <row r="19" spans="1:53" ht="12.75" customHeight="1" thickBot="1" x14ac:dyDescent="0.4">
      <c r="A19" s="29"/>
      <c r="B19" s="368" t="s">
        <v>96</v>
      </c>
      <c r="C19" s="369"/>
      <c r="D19" s="359"/>
      <c r="E19" s="360">
        <v>0</v>
      </c>
      <c r="F19" s="281"/>
      <c r="G19" s="372">
        <f>(F19/4)</f>
        <v>0</v>
      </c>
      <c r="H19" s="295">
        <f>(G19*$E19*$D$16)*100</f>
        <v>0</v>
      </c>
      <c r="I19" s="280"/>
      <c r="J19" s="281"/>
      <c r="K19" s="372">
        <f>(J19/4)</f>
        <v>0</v>
      </c>
      <c r="L19" s="295">
        <f>(K19*$E19*$D$16)*100</f>
        <v>0</v>
      </c>
      <c r="M19" s="280"/>
      <c r="N19" s="281"/>
      <c r="O19" s="372">
        <f>(N19/4)</f>
        <v>0</v>
      </c>
      <c r="P19" s="295">
        <f>(O19*$E19*$D$16)*100</f>
        <v>0</v>
      </c>
      <c r="Q19" s="280"/>
      <c r="R19" s="281"/>
      <c r="S19" s="372">
        <f>(R19/4)</f>
        <v>0</v>
      </c>
      <c r="T19" s="295">
        <f>(S19*$E19*$D$16)*100</f>
        <v>0</v>
      </c>
      <c r="U19" s="280"/>
      <c r="V19" s="281"/>
      <c r="W19" s="372">
        <f>(V19/4)</f>
        <v>0</v>
      </c>
      <c r="X19" s="295">
        <f>(W19*$E19*$D$16)*100</f>
        <v>0</v>
      </c>
      <c r="Y19" s="280"/>
      <c r="Z19" s="281"/>
      <c r="AA19" s="372">
        <f>(Z19/4)</f>
        <v>0</v>
      </c>
      <c r="AB19" s="295">
        <f>(AA19*$E19*$D$16)*100</f>
        <v>0</v>
      </c>
      <c r="AC19" s="280"/>
      <c r="AD19" s="281"/>
      <c r="AE19" s="372">
        <f>(AD19/4)</f>
        <v>0</v>
      </c>
      <c r="AF19" s="295">
        <f>(AE19*$E19*$D$16)*100</f>
        <v>0</v>
      </c>
      <c r="AG19" s="280"/>
      <c r="AH19" s="281"/>
      <c r="AI19" s="372">
        <f>(AH19/4)</f>
        <v>0</v>
      </c>
      <c r="AJ19" s="295">
        <f>(AI19*$E19*$D$16)*100</f>
        <v>0</v>
      </c>
      <c r="AK19" s="280"/>
      <c r="AL19" s="281"/>
      <c r="AM19" s="372">
        <f>(AL19/4)</f>
        <v>0</v>
      </c>
      <c r="AN19" s="295">
        <f>(AM19*$E19*$D$16)*100</f>
        <v>0</v>
      </c>
      <c r="AO19" s="280"/>
      <c r="AP19" s="281"/>
      <c r="AQ19" s="372">
        <f>(AP19/4)</f>
        <v>0</v>
      </c>
      <c r="AR19" s="295">
        <f>(AQ19*$E19*$D$16)*100</f>
        <v>0</v>
      </c>
      <c r="AS19" s="280"/>
      <c r="AT19" s="281"/>
      <c r="AU19" s="372">
        <f>(AT19/4)</f>
        <v>0</v>
      </c>
      <c r="AV19" s="295">
        <f>(AU19*$E19*$D$16)*100</f>
        <v>0</v>
      </c>
      <c r="AW19" s="280"/>
      <c r="AX19" s="281"/>
      <c r="AY19" s="372">
        <f>(AX19/4)</f>
        <v>0</v>
      </c>
      <c r="AZ19" s="295">
        <f>(AY19*$E19*$D$16)*100</f>
        <v>0</v>
      </c>
      <c r="BA19" s="280"/>
    </row>
    <row r="20" spans="1:53" ht="15" thickTop="1" x14ac:dyDescent="0.35">
      <c r="A20" s="29"/>
      <c r="B20" s="53"/>
      <c r="C20" s="63" t="s">
        <v>97</v>
      </c>
      <c r="D20" s="374">
        <v>0</v>
      </c>
      <c r="E20" s="64"/>
      <c r="F20" s="51"/>
      <c r="G20" s="275"/>
      <c r="H20" s="52"/>
      <c r="I20" s="294">
        <f>SUM(H21:H23)</f>
        <v>0</v>
      </c>
      <c r="J20" s="51"/>
      <c r="K20" s="275"/>
      <c r="L20" s="52"/>
      <c r="M20" s="294">
        <f>SUM(L21:L23)</f>
        <v>0</v>
      </c>
      <c r="N20" s="51"/>
      <c r="O20" s="275"/>
      <c r="P20" s="52"/>
      <c r="Q20" s="294">
        <f>SUM(P21:P23)</f>
        <v>0</v>
      </c>
      <c r="R20" s="51"/>
      <c r="S20" s="275"/>
      <c r="T20" s="52"/>
      <c r="U20" s="294">
        <f>SUM(T21:T23)</f>
        <v>0</v>
      </c>
      <c r="V20" s="51"/>
      <c r="W20" s="275"/>
      <c r="X20" s="52"/>
      <c r="Y20" s="294">
        <f>SUM(X21:X23)</f>
        <v>0</v>
      </c>
      <c r="Z20" s="51"/>
      <c r="AA20" s="275"/>
      <c r="AB20" s="52"/>
      <c r="AC20" s="294">
        <f>SUM(AB21:AB23)</f>
        <v>0</v>
      </c>
      <c r="AD20" s="51"/>
      <c r="AE20" s="275"/>
      <c r="AF20" s="52"/>
      <c r="AG20" s="294">
        <f>SUM(AF21:AF23)</f>
        <v>0</v>
      </c>
      <c r="AH20" s="51"/>
      <c r="AI20" s="275"/>
      <c r="AJ20" s="52"/>
      <c r="AK20" s="294">
        <f>SUM(AJ21:AJ23)</f>
        <v>0</v>
      </c>
      <c r="AL20" s="51"/>
      <c r="AM20" s="275"/>
      <c r="AN20" s="52"/>
      <c r="AO20" s="294">
        <f>SUM(AN21:AN23)</f>
        <v>0</v>
      </c>
      <c r="AP20" s="51"/>
      <c r="AQ20" s="275"/>
      <c r="AR20" s="52"/>
      <c r="AS20" s="294">
        <f>SUM(AR21:AR23)</f>
        <v>0</v>
      </c>
      <c r="AT20" s="51"/>
      <c r="AU20" s="275"/>
      <c r="AV20" s="52"/>
      <c r="AW20" s="294">
        <f>SUM(AV21:AV23)</f>
        <v>0</v>
      </c>
      <c r="AX20" s="51"/>
      <c r="AY20" s="275"/>
      <c r="AZ20" s="52"/>
      <c r="BA20" s="294">
        <f>SUM(AZ21:AZ23)</f>
        <v>0</v>
      </c>
    </row>
    <row r="21" spans="1:53" ht="12.75" customHeight="1" x14ac:dyDescent="0.35">
      <c r="A21" s="29"/>
      <c r="B21" s="55" t="s">
        <v>98</v>
      </c>
      <c r="C21" s="67"/>
      <c r="D21" s="56"/>
      <c r="E21" s="57">
        <v>0</v>
      </c>
      <c r="F21" s="54"/>
      <c r="G21" s="370">
        <f>(F21/4)</f>
        <v>0</v>
      </c>
      <c r="H21" s="295">
        <f>(G21*$E21*$D$20)*100</f>
        <v>0</v>
      </c>
      <c r="I21" s="278"/>
      <c r="J21" s="54"/>
      <c r="K21" s="370">
        <f>(J21/4)</f>
        <v>0</v>
      </c>
      <c r="L21" s="295">
        <f>(K21*$E21*$D$20)*100</f>
        <v>0</v>
      </c>
      <c r="M21" s="278"/>
      <c r="N21" s="54"/>
      <c r="O21" s="370">
        <f>(N21/4)</f>
        <v>0</v>
      </c>
      <c r="P21" s="295">
        <f>(O21*$E21*$D$20)*100</f>
        <v>0</v>
      </c>
      <c r="Q21" s="278"/>
      <c r="R21" s="54"/>
      <c r="S21" s="370">
        <f>(R21/4)</f>
        <v>0</v>
      </c>
      <c r="T21" s="295">
        <f>(S21*$E21*$D$20)*100</f>
        <v>0</v>
      </c>
      <c r="U21" s="278"/>
      <c r="V21" s="54"/>
      <c r="W21" s="370">
        <f>(V21/4)</f>
        <v>0</v>
      </c>
      <c r="X21" s="295">
        <f>(W21*$E21*$D$20)*100</f>
        <v>0</v>
      </c>
      <c r="Y21" s="278"/>
      <c r="Z21" s="54"/>
      <c r="AA21" s="370">
        <f>(Z21/4)</f>
        <v>0</v>
      </c>
      <c r="AB21" s="295">
        <f>(AA21*$E21*$D$20)*100</f>
        <v>0</v>
      </c>
      <c r="AC21" s="278"/>
      <c r="AD21" s="54"/>
      <c r="AE21" s="370">
        <f>(AD21/4)</f>
        <v>0</v>
      </c>
      <c r="AF21" s="295">
        <f>(AE21*$E21*$D$20)*100</f>
        <v>0</v>
      </c>
      <c r="AG21" s="278"/>
      <c r="AH21" s="54"/>
      <c r="AI21" s="370">
        <f>(AH21/4)</f>
        <v>0</v>
      </c>
      <c r="AJ21" s="295">
        <f>(AI21*$E21*$D$20)*100</f>
        <v>0</v>
      </c>
      <c r="AK21" s="278"/>
      <c r="AL21" s="54"/>
      <c r="AM21" s="370">
        <f>(AL21/4)</f>
        <v>0</v>
      </c>
      <c r="AN21" s="295">
        <f>(AM21*$E21*$D$20)*100</f>
        <v>0</v>
      </c>
      <c r="AO21" s="278"/>
      <c r="AP21" s="54"/>
      <c r="AQ21" s="370">
        <f>(AP21/4)</f>
        <v>0</v>
      </c>
      <c r="AR21" s="295">
        <f>(AQ21*$E21*$D$20)*100</f>
        <v>0</v>
      </c>
      <c r="AS21" s="278"/>
      <c r="AT21" s="54"/>
      <c r="AU21" s="370">
        <f>(AT21/4)</f>
        <v>0</v>
      </c>
      <c r="AV21" s="295">
        <f>(AU21*$E21*$D$20)*100</f>
        <v>0</v>
      </c>
      <c r="AW21" s="278"/>
      <c r="AX21" s="54"/>
      <c r="AY21" s="370">
        <f>(AX21/4)</f>
        <v>0</v>
      </c>
      <c r="AZ21" s="295">
        <f>(AY21*$E21*$D$20)*100</f>
        <v>0</v>
      </c>
      <c r="BA21" s="278"/>
    </row>
    <row r="22" spans="1:53" ht="12.75" customHeight="1" x14ac:dyDescent="0.35">
      <c r="A22" s="29"/>
      <c r="B22" s="68" t="s">
        <v>99</v>
      </c>
      <c r="C22" s="65"/>
      <c r="D22" s="69"/>
      <c r="E22" s="57">
        <v>0</v>
      </c>
      <c r="F22" s="58"/>
      <c r="G22" s="371">
        <f>(F22/4)</f>
        <v>0</v>
      </c>
      <c r="H22" s="295">
        <f>(G22*$E22*$D$20)*100</f>
        <v>0</v>
      </c>
      <c r="I22" s="279"/>
      <c r="J22" s="58"/>
      <c r="K22" s="371">
        <f>(J22/4)</f>
        <v>0</v>
      </c>
      <c r="L22" s="295">
        <f>(K22*$E22*$D$20)*100</f>
        <v>0</v>
      </c>
      <c r="M22" s="279"/>
      <c r="N22" s="58"/>
      <c r="O22" s="371">
        <f>(N22/4)</f>
        <v>0</v>
      </c>
      <c r="P22" s="295">
        <f>(O22*$E22*$D$20)*100</f>
        <v>0</v>
      </c>
      <c r="Q22" s="279"/>
      <c r="R22" s="58"/>
      <c r="S22" s="371">
        <f>(R22/4)</f>
        <v>0</v>
      </c>
      <c r="T22" s="295">
        <f>(S22*$E22*$D$20)*100</f>
        <v>0</v>
      </c>
      <c r="U22" s="279"/>
      <c r="V22" s="58"/>
      <c r="W22" s="371">
        <f>(V22/4)</f>
        <v>0</v>
      </c>
      <c r="X22" s="295">
        <f>(W22*$E22*$D$20)*100</f>
        <v>0</v>
      </c>
      <c r="Y22" s="279"/>
      <c r="Z22" s="58"/>
      <c r="AA22" s="371">
        <f>(Z22/4)</f>
        <v>0</v>
      </c>
      <c r="AB22" s="295">
        <f>(AA22*$E22*$D$20)*100</f>
        <v>0</v>
      </c>
      <c r="AC22" s="279"/>
      <c r="AD22" s="58"/>
      <c r="AE22" s="371">
        <f>(AD22/4)</f>
        <v>0</v>
      </c>
      <c r="AF22" s="295">
        <f>(AE22*$E22*$D$20)*100</f>
        <v>0</v>
      </c>
      <c r="AG22" s="279"/>
      <c r="AH22" s="58"/>
      <c r="AI22" s="371">
        <f>(AH22/4)</f>
        <v>0</v>
      </c>
      <c r="AJ22" s="295">
        <f>(AI22*$E22*$D$20)*100</f>
        <v>0</v>
      </c>
      <c r="AK22" s="279"/>
      <c r="AL22" s="58"/>
      <c r="AM22" s="371">
        <f>(AL22/4)</f>
        <v>0</v>
      </c>
      <c r="AN22" s="295">
        <f>(AM22*$E22*$D$20)*100</f>
        <v>0</v>
      </c>
      <c r="AO22" s="279"/>
      <c r="AP22" s="58"/>
      <c r="AQ22" s="371">
        <f>(AP22/4)</f>
        <v>0</v>
      </c>
      <c r="AR22" s="295">
        <f>(AQ22*$E22*$D$20)*100</f>
        <v>0</v>
      </c>
      <c r="AS22" s="279"/>
      <c r="AT22" s="58"/>
      <c r="AU22" s="371">
        <f>(AT22/4)</f>
        <v>0</v>
      </c>
      <c r="AV22" s="295">
        <f>(AU22*$E22*$D$20)*100</f>
        <v>0</v>
      </c>
      <c r="AW22" s="279"/>
      <c r="AX22" s="58"/>
      <c r="AY22" s="371">
        <f>(AX22/4)</f>
        <v>0</v>
      </c>
      <c r="AZ22" s="295">
        <f>(AY22*$E22*$D$20)*100</f>
        <v>0</v>
      </c>
      <c r="BA22" s="279"/>
    </row>
    <row r="23" spans="1:53" ht="12.75" customHeight="1" thickBot="1" x14ac:dyDescent="0.4">
      <c r="A23" s="29"/>
      <c r="B23" s="59" t="s">
        <v>99</v>
      </c>
      <c r="C23" s="70"/>
      <c r="D23" s="60"/>
      <c r="E23" s="61">
        <v>0</v>
      </c>
      <c r="F23" s="62"/>
      <c r="G23" s="372">
        <f>(F23/4)</f>
        <v>0</v>
      </c>
      <c r="H23" s="295">
        <f>(G23*$E23*$D$20)*100</f>
        <v>0</v>
      </c>
      <c r="I23" s="280"/>
      <c r="J23" s="62"/>
      <c r="K23" s="372">
        <f>(J23/4)</f>
        <v>0</v>
      </c>
      <c r="L23" s="295">
        <f>(K23*$E23*$D$20)*100</f>
        <v>0</v>
      </c>
      <c r="M23" s="280"/>
      <c r="N23" s="62"/>
      <c r="O23" s="372">
        <f>(N23/4)</f>
        <v>0</v>
      </c>
      <c r="P23" s="295">
        <f>(O23*$E23*$D$20)*100</f>
        <v>0</v>
      </c>
      <c r="Q23" s="280"/>
      <c r="R23" s="62"/>
      <c r="S23" s="372">
        <f>(R23/4)</f>
        <v>0</v>
      </c>
      <c r="T23" s="295">
        <f>(S23*$E23*$D$20)*100</f>
        <v>0</v>
      </c>
      <c r="U23" s="280"/>
      <c r="V23" s="62"/>
      <c r="W23" s="372">
        <f>(V23/4)</f>
        <v>0</v>
      </c>
      <c r="X23" s="295">
        <f>(W23*$E23*$D$20)*100</f>
        <v>0</v>
      </c>
      <c r="Y23" s="280"/>
      <c r="Z23" s="62"/>
      <c r="AA23" s="372">
        <f>(Z23/4)</f>
        <v>0</v>
      </c>
      <c r="AB23" s="295">
        <f>(AA23*$E23*$D$20)*100</f>
        <v>0</v>
      </c>
      <c r="AC23" s="280"/>
      <c r="AD23" s="62"/>
      <c r="AE23" s="372">
        <f>(AD23/4)</f>
        <v>0</v>
      </c>
      <c r="AF23" s="295">
        <f>(AE23*$E23*$D$20)*100</f>
        <v>0</v>
      </c>
      <c r="AG23" s="280"/>
      <c r="AH23" s="62"/>
      <c r="AI23" s="372">
        <f>(AH23/4)</f>
        <v>0</v>
      </c>
      <c r="AJ23" s="295">
        <f>(AI23*$E23*$D$20)*100</f>
        <v>0</v>
      </c>
      <c r="AK23" s="280"/>
      <c r="AL23" s="62"/>
      <c r="AM23" s="372">
        <f>(AL23/4)</f>
        <v>0</v>
      </c>
      <c r="AN23" s="295">
        <f>(AM23*$E23*$D$20)*100</f>
        <v>0</v>
      </c>
      <c r="AO23" s="280"/>
      <c r="AP23" s="62"/>
      <c r="AQ23" s="372">
        <f>(AP23/4)</f>
        <v>0</v>
      </c>
      <c r="AR23" s="295">
        <f>(AQ23*$E23*$D$20)*100</f>
        <v>0</v>
      </c>
      <c r="AS23" s="280"/>
      <c r="AT23" s="62"/>
      <c r="AU23" s="372">
        <f>(AT23/4)</f>
        <v>0</v>
      </c>
      <c r="AV23" s="295">
        <f>(AU23*$E23*$D$20)*100</f>
        <v>0</v>
      </c>
      <c r="AW23" s="280"/>
      <c r="AX23" s="62"/>
      <c r="AY23" s="372">
        <f>(AX23/4)</f>
        <v>0</v>
      </c>
      <c r="AZ23" s="295">
        <f>(AY23*$E23*$D$20)*100</f>
        <v>0</v>
      </c>
      <c r="BA23" s="280"/>
    </row>
    <row r="24" spans="1:53" ht="15" thickTop="1" x14ac:dyDescent="0.35">
      <c r="A24" s="29"/>
      <c r="B24" s="49"/>
      <c r="C24" s="63" t="s">
        <v>100</v>
      </c>
      <c r="D24" s="374">
        <v>0</v>
      </c>
      <c r="E24" s="64"/>
      <c r="F24" s="51"/>
      <c r="G24" s="275"/>
      <c r="H24" s="52"/>
      <c r="I24" s="294">
        <f>SUM(H25:H27)</f>
        <v>0</v>
      </c>
      <c r="J24" s="51"/>
      <c r="K24" s="275"/>
      <c r="L24" s="52"/>
      <c r="M24" s="294">
        <f>SUM(L25:L27)</f>
        <v>0</v>
      </c>
      <c r="N24" s="51"/>
      <c r="O24" s="275"/>
      <c r="P24" s="52"/>
      <c r="Q24" s="294">
        <f>SUM(P25:P27)</f>
        <v>0</v>
      </c>
      <c r="R24" s="51"/>
      <c r="S24" s="275"/>
      <c r="T24" s="52"/>
      <c r="U24" s="294">
        <f>SUM(T25:T27)</f>
        <v>0</v>
      </c>
      <c r="V24" s="51"/>
      <c r="W24" s="275"/>
      <c r="X24" s="52"/>
      <c r="Y24" s="294">
        <f>SUM(X25:X27)</f>
        <v>0</v>
      </c>
      <c r="Z24" s="51"/>
      <c r="AA24" s="275"/>
      <c r="AB24" s="52"/>
      <c r="AC24" s="294">
        <f>SUM(AB25:AB27)</f>
        <v>0</v>
      </c>
      <c r="AD24" s="51"/>
      <c r="AE24" s="275"/>
      <c r="AF24" s="52"/>
      <c r="AG24" s="294">
        <f>SUM(AF25:AF27)</f>
        <v>0</v>
      </c>
      <c r="AH24" s="51"/>
      <c r="AI24" s="275"/>
      <c r="AJ24" s="52"/>
      <c r="AK24" s="294">
        <f>SUM(AJ25:AJ27)</f>
        <v>0</v>
      </c>
      <c r="AL24" s="51"/>
      <c r="AM24" s="275"/>
      <c r="AN24" s="52"/>
      <c r="AO24" s="294">
        <f>SUM(AN25:AN27)</f>
        <v>0</v>
      </c>
      <c r="AP24" s="51"/>
      <c r="AQ24" s="275"/>
      <c r="AR24" s="52"/>
      <c r="AS24" s="294">
        <f>SUM(AR25:AR27)</f>
        <v>0</v>
      </c>
      <c r="AT24" s="51"/>
      <c r="AU24" s="275"/>
      <c r="AV24" s="52"/>
      <c r="AW24" s="294">
        <f>SUM(AV25:AV27)</f>
        <v>0</v>
      </c>
      <c r="AX24" s="51"/>
      <c r="AY24" s="275"/>
      <c r="AZ24" s="52"/>
      <c r="BA24" s="294">
        <f>SUM(AZ25:AZ27)</f>
        <v>0</v>
      </c>
    </row>
    <row r="25" spans="1:53" ht="12.75" customHeight="1" x14ac:dyDescent="0.35">
      <c r="A25" s="29"/>
      <c r="B25" s="55" t="s">
        <v>101</v>
      </c>
      <c r="C25" s="67"/>
      <c r="D25" s="56"/>
      <c r="E25" s="358">
        <v>0</v>
      </c>
      <c r="F25" s="54"/>
      <c r="G25" s="370">
        <f>(F25/4)</f>
        <v>0</v>
      </c>
      <c r="H25" s="295">
        <f>(G25*$E25*$D$24)*100</f>
        <v>0</v>
      </c>
      <c r="I25" s="278"/>
      <c r="J25" s="54"/>
      <c r="K25" s="370">
        <f>(J25/4)</f>
        <v>0</v>
      </c>
      <c r="L25" s="295">
        <f>(K25*$E25*$D$24)*100</f>
        <v>0</v>
      </c>
      <c r="M25" s="278"/>
      <c r="N25" s="54"/>
      <c r="O25" s="370">
        <f>(N25/4)</f>
        <v>0</v>
      </c>
      <c r="P25" s="295">
        <f>(O25*$E25*$D$24)*100</f>
        <v>0</v>
      </c>
      <c r="Q25" s="278"/>
      <c r="R25" s="54"/>
      <c r="S25" s="370">
        <f>(R25/4)</f>
        <v>0</v>
      </c>
      <c r="T25" s="295">
        <f>(S25*$E25*$D$24)*100</f>
        <v>0</v>
      </c>
      <c r="U25" s="278"/>
      <c r="V25" s="54"/>
      <c r="W25" s="370">
        <f>(V25/4)</f>
        <v>0</v>
      </c>
      <c r="X25" s="295">
        <f>(W25*$E25*$D$24)*100</f>
        <v>0</v>
      </c>
      <c r="Y25" s="278"/>
      <c r="Z25" s="54"/>
      <c r="AA25" s="370">
        <f>(Z25/4)</f>
        <v>0</v>
      </c>
      <c r="AB25" s="295">
        <f>(AA25*$E25*$D$24)*100</f>
        <v>0</v>
      </c>
      <c r="AC25" s="278"/>
      <c r="AD25" s="54"/>
      <c r="AE25" s="370">
        <f>(AD25/4)</f>
        <v>0</v>
      </c>
      <c r="AF25" s="295">
        <f>(AE25*$E25*$D$24)*100</f>
        <v>0</v>
      </c>
      <c r="AG25" s="278"/>
      <c r="AH25" s="54"/>
      <c r="AI25" s="370">
        <f>(AH25/4)</f>
        <v>0</v>
      </c>
      <c r="AJ25" s="295">
        <f>(AI25*$E25*$D$24)*100</f>
        <v>0</v>
      </c>
      <c r="AK25" s="278"/>
      <c r="AL25" s="54"/>
      <c r="AM25" s="370">
        <f>(AL25/4)</f>
        <v>0</v>
      </c>
      <c r="AN25" s="295">
        <f>(AM25*$E25*$D$24)*100</f>
        <v>0</v>
      </c>
      <c r="AO25" s="278"/>
      <c r="AP25" s="54"/>
      <c r="AQ25" s="370">
        <f>(AP25/4)</f>
        <v>0</v>
      </c>
      <c r="AR25" s="295">
        <f>(AQ25*$E25*$D$24)*100</f>
        <v>0</v>
      </c>
      <c r="AS25" s="278"/>
      <c r="AT25" s="54"/>
      <c r="AU25" s="370">
        <f>(AT25/4)</f>
        <v>0</v>
      </c>
      <c r="AV25" s="295">
        <f>(AU25*$E25*$D$24)*100</f>
        <v>0</v>
      </c>
      <c r="AW25" s="278"/>
      <c r="AX25" s="54"/>
      <c r="AY25" s="370">
        <f>(AX25/4)</f>
        <v>0</v>
      </c>
      <c r="AZ25" s="295">
        <f>(AY25*$E25*$D$24)*100</f>
        <v>0</v>
      </c>
      <c r="BA25" s="278"/>
    </row>
    <row r="26" spans="1:53" ht="12.75" customHeight="1" x14ac:dyDescent="0.35">
      <c r="A26" s="29"/>
      <c r="B26" s="55" t="s">
        <v>102</v>
      </c>
      <c r="C26" s="67"/>
      <c r="D26" s="56"/>
      <c r="E26" s="57">
        <v>0</v>
      </c>
      <c r="F26" s="58"/>
      <c r="G26" s="371">
        <f>(F26/4)</f>
        <v>0</v>
      </c>
      <c r="H26" s="295">
        <f>(G26*$E26*$D$24)*100</f>
        <v>0</v>
      </c>
      <c r="I26" s="279"/>
      <c r="J26" s="58"/>
      <c r="K26" s="371">
        <f>(J26/4)</f>
        <v>0</v>
      </c>
      <c r="L26" s="295">
        <f>(K26*$E26*$D$24)*100</f>
        <v>0</v>
      </c>
      <c r="M26" s="279"/>
      <c r="N26" s="58"/>
      <c r="O26" s="371">
        <f>(N26/4)</f>
        <v>0</v>
      </c>
      <c r="P26" s="295">
        <f>(O26*$E26*$D$24)*100</f>
        <v>0</v>
      </c>
      <c r="Q26" s="279"/>
      <c r="R26" s="58"/>
      <c r="S26" s="371">
        <f>(R26/4)</f>
        <v>0</v>
      </c>
      <c r="T26" s="295">
        <f>(S26*$E26*$D$24)*100</f>
        <v>0</v>
      </c>
      <c r="U26" s="279"/>
      <c r="V26" s="58"/>
      <c r="W26" s="371">
        <f>(V26/4)</f>
        <v>0</v>
      </c>
      <c r="X26" s="295">
        <f>(W26*$E26*$D$24)*100</f>
        <v>0</v>
      </c>
      <c r="Y26" s="279"/>
      <c r="Z26" s="58"/>
      <c r="AA26" s="371">
        <f>(Z26/4)</f>
        <v>0</v>
      </c>
      <c r="AB26" s="295">
        <f>(AA26*$E26*$D$24)*100</f>
        <v>0</v>
      </c>
      <c r="AC26" s="279"/>
      <c r="AD26" s="58"/>
      <c r="AE26" s="371">
        <f>(AD26/4)</f>
        <v>0</v>
      </c>
      <c r="AF26" s="295">
        <f>(AE26*$E26*$D$24)*100</f>
        <v>0</v>
      </c>
      <c r="AG26" s="279"/>
      <c r="AH26" s="58"/>
      <c r="AI26" s="371">
        <f>(AH26/4)</f>
        <v>0</v>
      </c>
      <c r="AJ26" s="295">
        <f>(AI26*$E26*$D$24)*100</f>
        <v>0</v>
      </c>
      <c r="AK26" s="279"/>
      <c r="AL26" s="58"/>
      <c r="AM26" s="371">
        <f>(AL26/4)</f>
        <v>0</v>
      </c>
      <c r="AN26" s="295">
        <f>(AM26*$E26*$D$24)*100</f>
        <v>0</v>
      </c>
      <c r="AO26" s="279"/>
      <c r="AP26" s="58"/>
      <c r="AQ26" s="371">
        <f>(AP26/4)</f>
        <v>0</v>
      </c>
      <c r="AR26" s="295">
        <f>(AQ26*$E26*$D$24)*100</f>
        <v>0</v>
      </c>
      <c r="AS26" s="279"/>
      <c r="AT26" s="58"/>
      <c r="AU26" s="371">
        <f>(AT26/4)</f>
        <v>0</v>
      </c>
      <c r="AV26" s="295">
        <f>(AU26*$E26*$D$24)*100</f>
        <v>0</v>
      </c>
      <c r="AW26" s="279"/>
      <c r="AX26" s="58"/>
      <c r="AY26" s="371">
        <f>(AX26/4)</f>
        <v>0</v>
      </c>
      <c r="AZ26" s="295">
        <f>(AY26*$E26*$D$24)*100</f>
        <v>0</v>
      </c>
      <c r="BA26" s="279"/>
    </row>
    <row r="27" spans="1:53" ht="12.75" customHeight="1" thickBot="1" x14ac:dyDescent="0.4">
      <c r="A27" s="29"/>
      <c r="B27" s="59" t="s">
        <v>103</v>
      </c>
      <c r="C27" s="65"/>
      <c r="D27" s="60"/>
      <c r="E27" s="61">
        <v>0</v>
      </c>
      <c r="F27" s="62"/>
      <c r="G27" s="372">
        <f>(F27/4)</f>
        <v>0</v>
      </c>
      <c r="H27" s="295">
        <f>(G27*$E27*$D$24)*100</f>
        <v>0</v>
      </c>
      <c r="I27" s="280"/>
      <c r="J27" s="62"/>
      <c r="K27" s="372">
        <f>(J27/4)</f>
        <v>0</v>
      </c>
      <c r="L27" s="295">
        <f>(K27*$E27*$D$24)*100</f>
        <v>0</v>
      </c>
      <c r="M27" s="280"/>
      <c r="N27" s="62"/>
      <c r="O27" s="372">
        <f>(N27/4)</f>
        <v>0</v>
      </c>
      <c r="P27" s="295">
        <f>(O27*$E27*$D$24)*100</f>
        <v>0</v>
      </c>
      <c r="Q27" s="280"/>
      <c r="R27" s="62"/>
      <c r="S27" s="372">
        <f>(R27/4)</f>
        <v>0</v>
      </c>
      <c r="T27" s="295">
        <f>(S27*$E27*$D$24)*100</f>
        <v>0</v>
      </c>
      <c r="U27" s="280"/>
      <c r="V27" s="62"/>
      <c r="W27" s="372">
        <f>(V27/4)</f>
        <v>0</v>
      </c>
      <c r="X27" s="295">
        <f>(W27*$E27*$D$24)*100</f>
        <v>0</v>
      </c>
      <c r="Y27" s="280"/>
      <c r="Z27" s="62"/>
      <c r="AA27" s="372">
        <f>(Z27/4)</f>
        <v>0</v>
      </c>
      <c r="AB27" s="295">
        <f>(AA27*$E27*$D$24)*100</f>
        <v>0</v>
      </c>
      <c r="AC27" s="280"/>
      <c r="AD27" s="62"/>
      <c r="AE27" s="372">
        <f>(AD27/4)</f>
        <v>0</v>
      </c>
      <c r="AF27" s="295">
        <f>(AE27*$E27*$D$24)*100</f>
        <v>0</v>
      </c>
      <c r="AG27" s="280"/>
      <c r="AH27" s="62"/>
      <c r="AI27" s="372">
        <f>(AH27/4)</f>
        <v>0</v>
      </c>
      <c r="AJ27" s="295">
        <f>(AI27*$E27*$D$24)*100</f>
        <v>0</v>
      </c>
      <c r="AK27" s="280"/>
      <c r="AL27" s="62"/>
      <c r="AM27" s="372">
        <f>(AL27/4)</f>
        <v>0</v>
      </c>
      <c r="AN27" s="295">
        <f>(AM27*$E27*$D$24)*100</f>
        <v>0</v>
      </c>
      <c r="AO27" s="280"/>
      <c r="AP27" s="62"/>
      <c r="AQ27" s="372">
        <f>(AP27/4)</f>
        <v>0</v>
      </c>
      <c r="AR27" s="295">
        <f>(AQ27*$E27*$D$24)*100</f>
        <v>0</v>
      </c>
      <c r="AS27" s="280"/>
      <c r="AT27" s="62"/>
      <c r="AU27" s="372">
        <f>(AT27/4)</f>
        <v>0</v>
      </c>
      <c r="AV27" s="295">
        <f>(AU27*$E27*$D$24)*100</f>
        <v>0</v>
      </c>
      <c r="AW27" s="280"/>
      <c r="AX27" s="62"/>
      <c r="AY27" s="372">
        <f>(AX27/4)</f>
        <v>0</v>
      </c>
      <c r="AZ27" s="295">
        <f>(AY27*$E27*$D$24)*100</f>
        <v>0</v>
      </c>
      <c r="BA27" s="280"/>
    </row>
    <row r="28" spans="1:53" ht="15" thickTop="1" x14ac:dyDescent="0.35">
      <c r="A28" s="29"/>
      <c r="B28" s="72"/>
      <c r="C28" s="73" t="s">
        <v>104</v>
      </c>
      <c r="D28" s="374">
        <v>0</v>
      </c>
      <c r="E28" s="66"/>
      <c r="F28" s="51"/>
      <c r="G28" s="275"/>
      <c r="H28" s="52"/>
      <c r="I28" s="294">
        <f>SUM(H29:H31)</f>
        <v>0</v>
      </c>
      <c r="J28" s="51"/>
      <c r="K28" s="275"/>
      <c r="L28" s="52"/>
      <c r="M28" s="294">
        <f>SUM(L29:L31)</f>
        <v>0</v>
      </c>
      <c r="N28" s="51"/>
      <c r="O28" s="275"/>
      <c r="P28" s="52"/>
      <c r="Q28" s="294">
        <f>SUM(P29:P31)</f>
        <v>0</v>
      </c>
      <c r="R28" s="51"/>
      <c r="S28" s="275"/>
      <c r="T28" s="52"/>
      <c r="U28" s="294">
        <f>SUM(T29:T31)</f>
        <v>0</v>
      </c>
      <c r="V28" s="51"/>
      <c r="W28" s="275"/>
      <c r="X28" s="52"/>
      <c r="Y28" s="294">
        <f>SUM(X29:X31)</f>
        <v>0</v>
      </c>
      <c r="Z28" s="51"/>
      <c r="AA28" s="275"/>
      <c r="AB28" s="52"/>
      <c r="AC28" s="294">
        <f>SUM(AB29:AB31)</f>
        <v>0</v>
      </c>
      <c r="AD28" s="51"/>
      <c r="AE28" s="275"/>
      <c r="AF28" s="52"/>
      <c r="AG28" s="294">
        <f>SUM(AF29:AF31)</f>
        <v>0</v>
      </c>
      <c r="AH28" s="51"/>
      <c r="AI28" s="275"/>
      <c r="AJ28" s="52"/>
      <c r="AK28" s="294">
        <f>SUM(AJ29:AJ31)</f>
        <v>0</v>
      </c>
      <c r="AL28" s="51"/>
      <c r="AM28" s="275"/>
      <c r="AN28" s="52"/>
      <c r="AO28" s="294">
        <f>SUM(AN29:AN31)</f>
        <v>0</v>
      </c>
      <c r="AP28" s="51"/>
      <c r="AQ28" s="275"/>
      <c r="AR28" s="52"/>
      <c r="AS28" s="294">
        <f>SUM(AR29:AR31)</f>
        <v>0</v>
      </c>
      <c r="AT28" s="51"/>
      <c r="AU28" s="275"/>
      <c r="AV28" s="52"/>
      <c r="AW28" s="294">
        <f>SUM(AV29:AV31)</f>
        <v>0</v>
      </c>
      <c r="AX28" s="51"/>
      <c r="AY28" s="275"/>
      <c r="AZ28" s="52"/>
      <c r="BA28" s="294">
        <f>SUM(AZ29:AZ31)</f>
        <v>0</v>
      </c>
    </row>
    <row r="29" spans="1:53" ht="12.75" customHeight="1" x14ac:dyDescent="0.35">
      <c r="A29" s="29"/>
      <c r="B29" s="47" t="s">
        <v>105</v>
      </c>
      <c r="C29" s="74"/>
      <c r="D29" s="75"/>
      <c r="E29" s="358">
        <v>0</v>
      </c>
      <c r="F29" s="54"/>
      <c r="G29" s="370">
        <f>(F29/4)</f>
        <v>0</v>
      </c>
      <c r="H29" s="295">
        <f>(G29*$E29*$D$28)*100</f>
        <v>0</v>
      </c>
      <c r="I29" s="278"/>
      <c r="J29" s="54"/>
      <c r="K29" s="370">
        <f>(J29/4)</f>
        <v>0</v>
      </c>
      <c r="L29" s="295">
        <f>(K29*$E29*$D$28)*100</f>
        <v>0</v>
      </c>
      <c r="M29" s="278"/>
      <c r="N29" s="54"/>
      <c r="O29" s="370">
        <f>(N29/4)</f>
        <v>0</v>
      </c>
      <c r="P29" s="295">
        <f>(O29*$E29*$D$28)*100</f>
        <v>0</v>
      </c>
      <c r="Q29" s="278"/>
      <c r="R29" s="54"/>
      <c r="S29" s="370">
        <f>(R29/4)</f>
        <v>0</v>
      </c>
      <c r="T29" s="295">
        <f>(S29*$E29*$D$28)*100</f>
        <v>0</v>
      </c>
      <c r="U29" s="278"/>
      <c r="V29" s="54"/>
      <c r="W29" s="370">
        <f>(V29/4)</f>
        <v>0</v>
      </c>
      <c r="X29" s="295">
        <f>(W29*$E29*$D$28)*100</f>
        <v>0</v>
      </c>
      <c r="Y29" s="278"/>
      <c r="Z29" s="54"/>
      <c r="AA29" s="370">
        <f>(Z29/4)</f>
        <v>0</v>
      </c>
      <c r="AB29" s="295">
        <f>(AA29*$E29*$D$28)*100</f>
        <v>0</v>
      </c>
      <c r="AC29" s="278"/>
      <c r="AD29" s="54"/>
      <c r="AE29" s="370">
        <f>(AD29/4)</f>
        <v>0</v>
      </c>
      <c r="AF29" s="295">
        <f>(AE29*$E29*$D$28)*100</f>
        <v>0</v>
      </c>
      <c r="AG29" s="278"/>
      <c r="AH29" s="54"/>
      <c r="AI29" s="370">
        <f>(AH29/4)</f>
        <v>0</v>
      </c>
      <c r="AJ29" s="295">
        <f>(AI29*$E29*$D$28)*100</f>
        <v>0</v>
      </c>
      <c r="AK29" s="278"/>
      <c r="AL29" s="54"/>
      <c r="AM29" s="370">
        <f>(AL29/4)</f>
        <v>0</v>
      </c>
      <c r="AN29" s="295">
        <f>(AM29*$E29*$D$28)*100</f>
        <v>0</v>
      </c>
      <c r="AO29" s="278"/>
      <c r="AP29" s="54"/>
      <c r="AQ29" s="370">
        <f>(AP29/4)</f>
        <v>0</v>
      </c>
      <c r="AR29" s="295">
        <f>(AQ29*$E29*$D$28)*100</f>
        <v>0</v>
      </c>
      <c r="AS29" s="278"/>
      <c r="AT29" s="54"/>
      <c r="AU29" s="370">
        <f>(AT29/4)</f>
        <v>0</v>
      </c>
      <c r="AV29" s="295">
        <f>(AU29*$E29*$D$28)*100</f>
        <v>0</v>
      </c>
      <c r="AW29" s="278"/>
      <c r="AX29" s="54"/>
      <c r="AY29" s="370">
        <f>(AX29/4)</f>
        <v>0</v>
      </c>
      <c r="AZ29" s="295">
        <f>(AY29*$E29*$D$28)*100</f>
        <v>0</v>
      </c>
      <c r="BA29" s="278"/>
    </row>
    <row r="30" spans="1:53" ht="12.75" customHeight="1" x14ac:dyDescent="0.35">
      <c r="A30" s="29"/>
      <c r="B30" s="47" t="s">
        <v>106</v>
      </c>
      <c r="C30" s="76"/>
      <c r="D30" s="77"/>
      <c r="E30" s="57">
        <v>0</v>
      </c>
      <c r="F30" s="58"/>
      <c r="G30" s="371">
        <f>(F30/4)</f>
        <v>0</v>
      </c>
      <c r="H30" s="295">
        <f>(G30*$E30*$D$28)*100</f>
        <v>0</v>
      </c>
      <c r="I30" s="279"/>
      <c r="J30" s="58"/>
      <c r="K30" s="371">
        <f>(J30/4)</f>
        <v>0</v>
      </c>
      <c r="L30" s="295">
        <f>(K30*$E30*$D$28)*100</f>
        <v>0</v>
      </c>
      <c r="M30" s="279"/>
      <c r="N30" s="58"/>
      <c r="O30" s="371">
        <f>(N30/4)</f>
        <v>0</v>
      </c>
      <c r="P30" s="295">
        <f>(O30*$E30*$D$28)*100</f>
        <v>0</v>
      </c>
      <c r="Q30" s="279"/>
      <c r="R30" s="58"/>
      <c r="S30" s="371">
        <f>(R30/4)</f>
        <v>0</v>
      </c>
      <c r="T30" s="295">
        <f>(S30*$E30*$D$28)*100</f>
        <v>0</v>
      </c>
      <c r="U30" s="279"/>
      <c r="V30" s="58"/>
      <c r="W30" s="371">
        <f>(V30/4)</f>
        <v>0</v>
      </c>
      <c r="X30" s="295">
        <f>(W30*$E30*$D$28)*100</f>
        <v>0</v>
      </c>
      <c r="Y30" s="279"/>
      <c r="Z30" s="58"/>
      <c r="AA30" s="371">
        <f>(Z30/4)</f>
        <v>0</v>
      </c>
      <c r="AB30" s="295">
        <f>(AA30*$E30*$D$28)*100</f>
        <v>0</v>
      </c>
      <c r="AC30" s="279"/>
      <c r="AD30" s="58"/>
      <c r="AE30" s="371">
        <f>(AD30/4)</f>
        <v>0</v>
      </c>
      <c r="AF30" s="295">
        <f>(AE30*$E30*$D$28)*100</f>
        <v>0</v>
      </c>
      <c r="AG30" s="279"/>
      <c r="AH30" s="58"/>
      <c r="AI30" s="371">
        <f>(AH30/4)</f>
        <v>0</v>
      </c>
      <c r="AJ30" s="295">
        <f>(AI30*$E30*$D$28)*100</f>
        <v>0</v>
      </c>
      <c r="AK30" s="279"/>
      <c r="AL30" s="58"/>
      <c r="AM30" s="371">
        <f>(AL30/4)</f>
        <v>0</v>
      </c>
      <c r="AN30" s="295">
        <f>(AM30*$E30*$D$28)*100</f>
        <v>0</v>
      </c>
      <c r="AO30" s="279"/>
      <c r="AP30" s="58"/>
      <c r="AQ30" s="371">
        <f>(AP30/4)</f>
        <v>0</v>
      </c>
      <c r="AR30" s="295">
        <f>(AQ30*$E30*$D$28)*100</f>
        <v>0</v>
      </c>
      <c r="AS30" s="279"/>
      <c r="AT30" s="58"/>
      <c r="AU30" s="371">
        <f>(AT30/4)</f>
        <v>0</v>
      </c>
      <c r="AV30" s="295">
        <f>(AU30*$E30*$D$28)*100</f>
        <v>0</v>
      </c>
      <c r="AW30" s="279"/>
      <c r="AX30" s="58"/>
      <c r="AY30" s="371">
        <f>(AX30/4)</f>
        <v>0</v>
      </c>
      <c r="AZ30" s="295">
        <f>(AY30*$E30*$D$28)*100</f>
        <v>0</v>
      </c>
      <c r="BA30" s="279"/>
    </row>
    <row r="31" spans="1:53" ht="12.75" customHeight="1" thickBot="1" x14ac:dyDescent="0.4">
      <c r="A31" s="29"/>
      <c r="B31" s="59" t="s">
        <v>107</v>
      </c>
      <c r="C31" s="78"/>
      <c r="D31" s="60"/>
      <c r="E31" s="61">
        <v>0</v>
      </c>
      <c r="F31" s="62"/>
      <c r="G31" s="372">
        <f>(F31/4)</f>
        <v>0</v>
      </c>
      <c r="H31" s="295">
        <f>(G31*$E31*$D$28)*100</f>
        <v>0</v>
      </c>
      <c r="I31" s="280"/>
      <c r="J31" s="62"/>
      <c r="K31" s="372">
        <f>(J31/4)</f>
        <v>0</v>
      </c>
      <c r="L31" s="295">
        <f>(K31*$E31*$D$28)*100</f>
        <v>0</v>
      </c>
      <c r="M31" s="280"/>
      <c r="N31" s="62"/>
      <c r="O31" s="372">
        <f>(N31/4)</f>
        <v>0</v>
      </c>
      <c r="P31" s="295">
        <f>(O31*$E31*$D$28)*100</f>
        <v>0</v>
      </c>
      <c r="Q31" s="280"/>
      <c r="R31" s="62"/>
      <c r="S31" s="372">
        <f>(R31/4)</f>
        <v>0</v>
      </c>
      <c r="T31" s="295">
        <f>(S31*$E31*$D$28)*100</f>
        <v>0</v>
      </c>
      <c r="U31" s="280"/>
      <c r="V31" s="62"/>
      <c r="W31" s="372">
        <f>(V31/4)</f>
        <v>0</v>
      </c>
      <c r="X31" s="295">
        <f>(W31*$E31*$D$28)*100</f>
        <v>0</v>
      </c>
      <c r="Y31" s="280"/>
      <c r="Z31" s="62"/>
      <c r="AA31" s="372">
        <f>(Z31/4)</f>
        <v>0</v>
      </c>
      <c r="AB31" s="295">
        <f>(AA31*$E31*$D$28)*100</f>
        <v>0</v>
      </c>
      <c r="AC31" s="280"/>
      <c r="AD31" s="62"/>
      <c r="AE31" s="372">
        <f>(AD31/4)</f>
        <v>0</v>
      </c>
      <c r="AF31" s="295">
        <f>(AE31*$E31*$D$28)*100</f>
        <v>0</v>
      </c>
      <c r="AG31" s="280"/>
      <c r="AH31" s="62"/>
      <c r="AI31" s="372">
        <f>(AH31/4)</f>
        <v>0</v>
      </c>
      <c r="AJ31" s="295">
        <f>(AI31*$E31*$D$28)*100</f>
        <v>0</v>
      </c>
      <c r="AK31" s="280"/>
      <c r="AL31" s="62"/>
      <c r="AM31" s="372">
        <f>(AL31/4)</f>
        <v>0</v>
      </c>
      <c r="AN31" s="295">
        <f>(AM31*$E31*$D$28)*100</f>
        <v>0</v>
      </c>
      <c r="AO31" s="280"/>
      <c r="AP31" s="62"/>
      <c r="AQ31" s="372">
        <f>(AP31/4)</f>
        <v>0</v>
      </c>
      <c r="AR31" s="295">
        <f>(AQ31*$E31*$D$28)*100</f>
        <v>0</v>
      </c>
      <c r="AS31" s="280"/>
      <c r="AT31" s="62"/>
      <c r="AU31" s="372">
        <f>(AT31/4)</f>
        <v>0</v>
      </c>
      <c r="AV31" s="295">
        <f>(AU31*$E31*$D$28)*100</f>
        <v>0</v>
      </c>
      <c r="AW31" s="280"/>
      <c r="AX31" s="62"/>
      <c r="AY31" s="372">
        <f>(AX31/4)</f>
        <v>0</v>
      </c>
      <c r="AZ31" s="295">
        <f>(AY31*$E31*$D$28)*100</f>
        <v>0</v>
      </c>
      <c r="BA31" s="280"/>
    </row>
    <row r="32" spans="1:53" ht="15" thickTop="1" x14ac:dyDescent="0.35">
      <c r="A32" s="29"/>
      <c r="B32" s="47"/>
      <c r="C32" s="50" t="s">
        <v>108</v>
      </c>
      <c r="D32" s="374">
        <v>0</v>
      </c>
      <c r="E32" s="66"/>
      <c r="F32" s="51"/>
      <c r="G32" s="275"/>
      <c r="H32" s="52"/>
      <c r="I32" s="294">
        <f>SUM(H33:H35)</f>
        <v>0</v>
      </c>
      <c r="J32" s="51"/>
      <c r="K32" s="275"/>
      <c r="L32" s="52"/>
      <c r="M32" s="294">
        <f>SUM(L33:L35)</f>
        <v>0</v>
      </c>
      <c r="N32" s="51"/>
      <c r="O32" s="275"/>
      <c r="P32" s="52"/>
      <c r="Q32" s="294">
        <f>SUM(P33:P35)</f>
        <v>0</v>
      </c>
      <c r="R32" s="51"/>
      <c r="S32" s="275"/>
      <c r="T32" s="52"/>
      <c r="U32" s="294">
        <f>SUM(T33:T35)</f>
        <v>0</v>
      </c>
      <c r="V32" s="51"/>
      <c r="W32" s="275"/>
      <c r="X32" s="52"/>
      <c r="Y32" s="294">
        <f>SUM(X33:X35)</f>
        <v>0</v>
      </c>
      <c r="Z32" s="51"/>
      <c r="AA32" s="275"/>
      <c r="AB32" s="52"/>
      <c r="AC32" s="294">
        <f>SUM(AB33:AB35)</f>
        <v>0</v>
      </c>
      <c r="AD32" s="51"/>
      <c r="AE32" s="275"/>
      <c r="AF32" s="52"/>
      <c r="AG32" s="294">
        <f>SUM(AF33:AF35)</f>
        <v>0</v>
      </c>
      <c r="AH32" s="51"/>
      <c r="AI32" s="275"/>
      <c r="AJ32" s="52"/>
      <c r="AK32" s="294">
        <f>SUM(AJ33:AJ35)</f>
        <v>0</v>
      </c>
      <c r="AL32" s="51"/>
      <c r="AM32" s="275"/>
      <c r="AN32" s="52"/>
      <c r="AO32" s="294">
        <f>SUM(AN33:AN35)</f>
        <v>0</v>
      </c>
      <c r="AP32" s="51"/>
      <c r="AQ32" s="275"/>
      <c r="AR32" s="52"/>
      <c r="AS32" s="294">
        <f>SUM(AR33:AR35)</f>
        <v>0</v>
      </c>
      <c r="AT32" s="51"/>
      <c r="AU32" s="275"/>
      <c r="AV32" s="52"/>
      <c r="AW32" s="294">
        <f>SUM(AV33:AV35)</f>
        <v>0</v>
      </c>
      <c r="AX32" s="51"/>
      <c r="AY32" s="275"/>
      <c r="AZ32" s="52"/>
      <c r="BA32" s="294">
        <f>SUM(AZ33:AZ35)</f>
        <v>0</v>
      </c>
    </row>
    <row r="33" spans="1:53" ht="12.75" customHeight="1" x14ac:dyDescent="0.35">
      <c r="A33" s="29"/>
      <c r="B33" s="55" t="s">
        <v>109</v>
      </c>
      <c r="C33" s="67"/>
      <c r="D33" s="56"/>
      <c r="E33" s="358">
        <v>0</v>
      </c>
      <c r="F33" s="54"/>
      <c r="G33" s="370">
        <f>(F33/4)</f>
        <v>0</v>
      </c>
      <c r="H33" s="295">
        <f>(G33*$E33*$D$32)*100</f>
        <v>0</v>
      </c>
      <c r="I33" s="278"/>
      <c r="J33" s="54"/>
      <c r="K33" s="370">
        <f>(J33/4)</f>
        <v>0</v>
      </c>
      <c r="L33" s="295">
        <f>(K33*$E33*$D$32)*100</f>
        <v>0</v>
      </c>
      <c r="M33" s="278"/>
      <c r="N33" s="54"/>
      <c r="O33" s="370">
        <f>(N33/4)</f>
        <v>0</v>
      </c>
      <c r="P33" s="295">
        <f>(O33*$E33*$D$32)*100</f>
        <v>0</v>
      </c>
      <c r="Q33" s="278"/>
      <c r="R33" s="54"/>
      <c r="S33" s="370">
        <f>(R33/4)</f>
        <v>0</v>
      </c>
      <c r="T33" s="295">
        <f>(S33*$E33*$D$32)*100</f>
        <v>0</v>
      </c>
      <c r="U33" s="278"/>
      <c r="V33" s="54"/>
      <c r="W33" s="370">
        <f>(V33/4)</f>
        <v>0</v>
      </c>
      <c r="X33" s="295">
        <f>(W33*$E33*$D$32)*100</f>
        <v>0</v>
      </c>
      <c r="Y33" s="278"/>
      <c r="Z33" s="54"/>
      <c r="AA33" s="370">
        <f>(Z33/4)</f>
        <v>0</v>
      </c>
      <c r="AB33" s="295">
        <f>(AA33*$E33*$D$32)*100</f>
        <v>0</v>
      </c>
      <c r="AC33" s="278"/>
      <c r="AD33" s="54"/>
      <c r="AE33" s="370">
        <f>(AD33/4)</f>
        <v>0</v>
      </c>
      <c r="AF33" s="295">
        <f>(AE33*$E33*$D$32)*100</f>
        <v>0</v>
      </c>
      <c r="AG33" s="278"/>
      <c r="AH33" s="54"/>
      <c r="AI33" s="370">
        <f>(AH33/4)</f>
        <v>0</v>
      </c>
      <c r="AJ33" s="295">
        <f>(AI33*$E33*$D$32)*100</f>
        <v>0</v>
      </c>
      <c r="AK33" s="278"/>
      <c r="AL33" s="54"/>
      <c r="AM33" s="370">
        <f>(AL33/4)</f>
        <v>0</v>
      </c>
      <c r="AN33" s="295">
        <f>(AM33*$E33*$D$32)*100</f>
        <v>0</v>
      </c>
      <c r="AO33" s="278"/>
      <c r="AP33" s="54"/>
      <c r="AQ33" s="370">
        <f>(AP33/4)</f>
        <v>0</v>
      </c>
      <c r="AR33" s="295">
        <f>(AQ33*$E33*$D$32)*100</f>
        <v>0</v>
      </c>
      <c r="AS33" s="278"/>
      <c r="AT33" s="54"/>
      <c r="AU33" s="370">
        <f>(AT33/4)</f>
        <v>0</v>
      </c>
      <c r="AV33" s="295">
        <f>(AU33*$E33*$D$32)*100</f>
        <v>0</v>
      </c>
      <c r="AW33" s="278"/>
      <c r="AX33" s="54"/>
      <c r="AY33" s="370">
        <f>(AX33/4)</f>
        <v>0</v>
      </c>
      <c r="AZ33" s="295">
        <f>(AY33*$E33*$D$32)*100</f>
        <v>0</v>
      </c>
      <c r="BA33" s="278"/>
    </row>
    <row r="34" spans="1:53" ht="12.75" customHeight="1" x14ac:dyDescent="0.35">
      <c r="A34" s="29"/>
      <c r="B34" s="55" t="s">
        <v>110</v>
      </c>
      <c r="C34" s="67"/>
      <c r="D34" s="56"/>
      <c r="E34" s="57">
        <v>0</v>
      </c>
      <c r="F34" s="58"/>
      <c r="G34" s="371">
        <f>(F34/4)</f>
        <v>0</v>
      </c>
      <c r="H34" s="295">
        <f>(G34*$E34*$D$32)*100</f>
        <v>0</v>
      </c>
      <c r="I34" s="279"/>
      <c r="J34" s="58"/>
      <c r="K34" s="371">
        <f>(J34/4)</f>
        <v>0</v>
      </c>
      <c r="L34" s="295">
        <f>(K34*$E34*$D$32)*100</f>
        <v>0</v>
      </c>
      <c r="M34" s="279"/>
      <c r="N34" s="58"/>
      <c r="O34" s="371">
        <f>(N34/4)</f>
        <v>0</v>
      </c>
      <c r="P34" s="295">
        <f>(O34*$E34*$D$32)*100</f>
        <v>0</v>
      </c>
      <c r="Q34" s="279"/>
      <c r="R34" s="58"/>
      <c r="S34" s="371">
        <f>(R34/4)</f>
        <v>0</v>
      </c>
      <c r="T34" s="295">
        <f>(S34*$E34*$D$32)*100</f>
        <v>0</v>
      </c>
      <c r="U34" s="279"/>
      <c r="V34" s="58"/>
      <c r="W34" s="371">
        <f>(V34/4)</f>
        <v>0</v>
      </c>
      <c r="X34" s="295">
        <f>(W34*$E34*$D$32)*100</f>
        <v>0</v>
      </c>
      <c r="Y34" s="279"/>
      <c r="Z34" s="58"/>
      <c r="AA34" s="371">
        <f>(Z34/4)</f>
        <v>0</v>
      </c>
      <c r="AB34" s="295">
        <f>(AA34*$E34*$D$32)*100</f>
        <v>0</v>
      </c>
      <c r="AC34" s="279"/>
      <c r="AD34" s="58"/>
      <c r="AE34" s="371">
        <f>(AD34/4)</f>
        <v>0</v>
      </c>
      <c r="AF34" s="295">
        <f>(AE34*$E34*$D$32)*100</f>
        <v>0</v>
      </c>
      <c r="AG34" s="279"/>
      <c r="AH34" s="58"/>
      <c r="AI34" s="371">
        <f>(AH34/4)</f>
        <v>0</v>
      </c>
      <c r="AJ34" s="295">
        <f>(AI34*$E34*$D$32)*100</f>
        <v>0</v>
      </c>
      <c r="AK34" s="279"/>
      <c r="AL34" s="58"/>
      <c r="AM34" s="371">
        <f>(AL34/4)</f>
        <v>0</v>
      </c>
      <c r="AN34" s="295">
        <f>(AM34*$E34*$D$32)*100</f>
        <v>0</v>
      </c>
      <c r="AO34" s="279"/>
      <c r="AP34" s="58"/>
      <c r="AQ34" s="371">
        <f>(AP34/4)</f>
        <v>0</v>
      </c>
      <c r="AR34" s="295">
        <f>(AQ34*$E34*$D$32)*100</f>
        <v>0</v>
      </c>
      <c r="AS34" s="279"/>
      <c r="AT34" s="58"/>
      <c r="AU34" s="371">
        <f>(AT34/4)</f>
        <v>0</v>
      </c>
      <c r="AV34" s="295">
        <f>(AU34*$E34*$D$32)*100</f>
        <v>0</v>
      </c>
      <c r="AW34" s="279"/>
      <c r="AX34" s="58"/>
      <c r="AY34" s="371">
        <f>(AX34/4)</f>
        <v>0</v>
      </c>
      <c r="AZ34" s="295">
        <f>(AY34*$E34*$D$32)*100</f>
        <v>0</v>
      </c>
      <c r="BA34" s="279"/>
    </row>
    <row r="35" spans="1:53" ht="12.75" customHeight="1" thickBot="1" x14ac:dyDescent="0.4">
      <c r="A35" s="29"/>
      <c r="B35" s="79" t="s">
        <v>111</v>
      </c>
      <c r="C35" s="65"/>
      <c r="D35" s="60"/>
      <c r="E35" s="61">
        <v>0</v>
      </c>
      <c r="F35" s="62"/>
      <c r="G35" s="372">
        <f>(F35/4)</f>
        <v>0</v>
      </c>
      <c r="H35" s="295">
        <f>(G35*$E35*$D$32)*100</f>
        <v>0</v>
      </c>
      <c r="I35" s="280"/>
      <c r="J35" s="62"/>
      <c r="K35" s="372">
        <f>(J35/4)</f>
        <v>0</v>
      </c>
      <c r="L35" s="295">
        <f>(K35*$E35*$D$32)*100</f>
        <v>0</v>
      </c>
      <c r="M35" s="280"/>
      <c r="N35" s="62"/>
      <c r="O35" s="372">
        <f>(N35/4)</f>
        <v>0</v>
      </c>
      <c r="P35" s="295">
        <f>(O35*$E35*$D$32)*100</f>
        <v>0</v>
      </c>
      <c r="Q35" s="280"/>
      <c r="R35" s="62"/>
      <c r="S35" s="372">
        <f>(R35/4)</f>
        <v>0</v>
      </c>
      <c r="T35" s="295">
        <f>(S35*$E35*$D$32)*100</f>
        <v>0</v>
      </c>
      <c r="U35" s="280"/>
      <c r="V35" s="62"/>
      <c r="W35" s="372">
        <f>(V35/4)</f>
        <v>0</v>
      </c>
      <c r="X35" s="295">
        <f>(W35*$E35*$D$32)*100</f>
        <v>0</v>
      </c>
      <c r="Y35" s="280"/>
      <c r="Z35" s="62"/>
      <c r="AA35" s="372">
        <f>(Z35/4)</f>
        <v>0</v>
      </c>
      <c r="AB35" s="295">
        <f>(AA35*$E35*$D$32)*100</f>
        <v>0</v>
      </c>
      <c r="AC35" s="280"/>
      <c r="AD35" s="62"/>
      <c r="AE35" s="372">
        <f>(AD35/4)</f>
        <v>0</v>
      </c>
      <c r="AF35" s="295">
        <f>(AE35*$E35*$D$32)*100</f>
        <v>0</v>
      </c>
      <c r="AG35" s="280"/>
      <c r="AH35" s="62"/>
      <c r="AI35" s="372">
        <f>(AH35/4)</f>
        <v>0</v>
      </c>
      <c r="AJ35" s="295">
        <f>(AI35*$E35*$D$32)*100</f>
        <v>0</v>
      </c>
      <c r="AK35" s="280"/>
      <c r="AL35" s="62"/>
      <c r="AM35" s="372">
        <f>(AL35/4)</f>
        <v>0</v>
      </c>
      <c r="AN35" s="295">
        <f>(AM35*$E35*$D$32)*100</f>
        <v>0</v>
      </c>
      <c r="AO35" s="280"/>
      <c r="AP35" s="62"/>
      <c r="AQ35" s="372">
        <f>(AP35/4)</f>
        <v>0</v>
      </c>
      <c r="AR35" s="295">
        <f>(AQ35*$E35*$D$32)*100</f>
        <v>0</v>
      </c>
      <c r="AS35" s="280"/>
      <c r="AT35" s="62"/>
      <c r="AU35" s="372">
        <f>(AT35/4)</f>
        <v>0</v>
      </c>
      <c r="AV35" s="295">
        <f>(AU35*$E35*$D$32)*100</f>
        <v>0</v>
      </c>
      <c r="AW35" s="280"/>
      <c r="AX35" s="62"/>
      <c r="AY35" s="372">
        <f>(AX35/4)</f>
        <v>0</v>
      </c>
      <c r="AZ35" s="295">
        <f>(AY35*$E35*$D$32)*100</f>
        <v>0</v>
      </c>
      <c r="BA35" s="280"/>
    </row>
    <row r="36" spans="1:53" ht="15" thickTop="1" x14ac:dyDescent="0.35">
      <c r="A36" s="29"/>
      <c r="B36" s="72"/>
      <c r="C36" s="50" t="s">
        <v>112</v>
      </c>
      <c r="D36" s="374">
        <v>0</v>
      </c>
      <c r="E36" s="80"/>
      <c r="F36" s="51"/>
      <c r="G36" s="275"/>
      <c r="H36" s="52"/>
      <c r="I36" s="294">
        <f>SUM(H37:H39)</f>
        <v>0</v>
      </c>
      <c r="J36" s="51"/>
      <c r="K36" s="275"/>
      <c r="L36" s="52"/>
      <c r="M36" s="294">
        <f>SUM(L37:L39)</f>
        <v>0</v>
      </c>
      <c r="N36" s="51"/>
      <c r="O36" s="275"/>
      <c r="P36" s="52"/>
      <c r="Q36" s="294">
        <f>SUM(P37:P39)</f>
        <v>0</v>
      </c>
      <c r="R36" s="51"/>
      <c r="S36" s="275"/>
      <c r="T36" s="52"/>
      <c r="U36" s="294">
        <f>SUM(T37:T39)</f>
        <v>0</v>
      </c>
      <c r="V36" s="51"/>
      <c r="W36" s="275"/>
      <c r="X36" s="52"/>
      <c r="Y36" s="294">
        <f>SUM(X37:X39)</f>
        <v>0</v>
      </c>
      <c r="Z36" s="51"/>
      <c r="AA36" s="275"/>
      <c r="AB36" s="52"/>
      <c r="AC36" s="294">
        <f>SUM(AB37:AB39)</f>
        <v>0</v>
      </c>
      <c r="AD36" s="51"/>
      <c r="AE36" s="275"/>
      <c r="AF36" s="52"/>
      <c r="AG36" s="294">
        <f>SUM(AF37:AF39)</f>
        <v>0</v>
      </c>
      <c r="AH36" s="51"/>
      <c r="AI36" s="275"/>
      <c r="AJ36" s="52"/>
      <c r="AK36" s="294">
        <f>SUM(AJ37:AJ39)</f>
        <v>0</v>
      </c>
      <c r="AL36" s="51"/>
      <c r="AM36" s="275"/>
      <c r="AN36" s="52"/>
      <c r="AO36" s="294">
        <f>SUM(AN37:AN39)</f>
        <v>0</v>
      </c>
      <c r="AP36" s="51"/>
      <c r="AQ36" s="275"/>
      <c r="AR36" s="52"/>
      <c r="AS36" s="294">
        <f>SUM(AR37:AR39)</f>
        <v>0</v>
      </c>
      <c r="AT36" s="51"/>
      <c r="AU36" s="275"/>
      <c r="AV36" s="52"/>
      <c r="AW36" s="294">
        <f>SUM(AV37:AV39)</f>
        <v>0</v>
      </c>
      <c r="AX36" s="51"/>
      <c r="AY36" s="275"/>
      <c r="AZ36" s="52"/>
      <c r="BA36" s="294">
        <f>SUM(AZ37:AZ39)</f>
        <v>0</v>
      </c>
    </row>
    <row r="37" spans="1:53" ht="12.75" customHeight="1" x14ac:dyDescent="0.35">
      <c r="A37" s="29"/>
      <c r="B37" s="55" t="s">
        <v>113</v>
      </c>
      <c r="C37" s="67"/>
      <c r="D37" s="81"/>
      <c r="E37" s="358">
        <v>0</v>
      </c>
      <c r="F37" s="54"/>
      <c r="G37" s="370">
        <f>(F37/4)</f>
        <v>0</v>
      </c>
      <c r="H37" s="295">
        <f>(G37*$E37*$D$36)*100</f>
        <v>0</v>
      </c>
      <c r="I37" s="278"/>
      <c r="J37" s="54"/>
      <c r="K37" s="370">
        <f>(J37/4)</f>
        <v>0</v>
      </c>
      <c r="L37" s="295">
        <f>(K37*$E37*$D$36)*100</f>
        <v>0</v>
      </c>
      <c r="M37" s="278"/>
      <c r="N37" s="54"/>
      <c r="O37" s="370">
        <f>(N37/4)</f>
        <v>0</v>
      </c>
      <c r="P37" s="295">
        <f>(O37*$E37*$D$36)*100</f>
        <v>0</v>
      </c>
      <c r="Q37" s="278"/>
      <c r="R37" s="54"/>
      <c r="S37" s="370">
        <f>(R37/4)</f>
        <v>0</v>
      </c>
      <c r="T37" s="295">
        <f>(S37*$E37*$D$36)*100</f>
        <v>0</v>
      </c>
      <c r="U37" s="278"/>
      <c r="V37" s="54"/>
      <c r="W37" s="370">
        <f>(V37/4)</f>
        <v>0</v>
      </c>
      <c r="X37" s="295">
        <f>(W37*$E37*$D$36)*100</f>
        <v>0</v>
      </c>
      <c r="Y37" s="278"/>
      <c r="Z37" s="54"/>
      <c r="AA37" s="370">
        <f>(Z37/4)</f>
        <v>0</v>
      </c>
      <c r="AB37" s="295">
        <f>(AA37*$E37*$D$36)*100</f>
        <v>0</v>
      </c>
      <c r="AC37" s="278"/>
      <c r="AD37" s="54"/>
      <c r="AE37" s="370">
        <f>(AD37/4)</f>
        <v>0</v>
      </c>
      <c r="AF37" s="295">
        <f>(AE37*$E37*$D$36)*100</f>
        <v>0</v>
      </c>
      <c r="AG37" s="278"/>
      <c r="AH37" s="54"/>
      <c r="AI37" s="370">
        <f>(AH37/4)</f>
        <v>0</v>
      </c>
      <c r="AJ37" s="295">
        <f>(AI37*$E37*$D$36)*100</f>
        <v>0</v>
      </c>
      <c r="AK37" s="278"/>
      <c r="AL37" s="54"/>
      <c r="AM37" s="370">
        <f>(AL37/4)</f>
        <v>0</v>
      </c>
      <c r="AN37" s="295">
        <f>(AM37*$E37*$D$36)*100</f>
        <v>0</v>
      </c>
      <c r="AO37" s="278"/>
      <c r="AP37" s="54"/>
      <c r="AQ37" s="370">
        <f>(AP37/4)</f>
        <v>0</v>
      </c>
      <c r="AR37" s="295">
        <f>(AQ37*$E37*$D$36)*100</f>
        <v>0</v>
      </c>
      <c r="AS37" s="278"/>
      <c r="AT37" s="54"/>
      <c r="AU37" s="370">
        <f>(AT37/4)</f>
        <v>0</v>
      </c>
      <c r="AV37" s="295">
        <f>(AU37*$E37*$D$36)*100</f>
        <v>0</v>
      </c>
      <c r="AW37" s="278"/>
      <c r="AX37" s="54"/>
      <c r="AY37" s="370">
        <f>(AX37/4)</f>
        <v>0</v>
      </c>
      <c r="AZ37" s="295">
        <f>(AY37*$E37*$D$36)*100</f>
        <v>0</v>
      </c>
      <c r="BA37" s="278"/>
    </row>
    <row r="38" spans="1:53" ht="12.75" customHeight="1" x14ac:dyDescent="0.35">
      <c r="A38" s="29"/>
      <c r="B38" s="68" t="s">
        <v>114</v>
      </c>
      <c r="C38" s="65"/>
      <c r="D38" s="82"/>
      <c r="E38" s="57">
        <v>0</v>
      </c>
      <c r="F38" s="58"/>
      <c r="G38" s="371">
        <f>(F38/4)</f>
        <v>0</v>
      </c>
      <c r="H38" s="295">
        <f>(G38*$E38*$D$36)*100</f>
        <v>0</v>
      </c>
      <c r="I38" s="279"/>
      <c r="J38" s="58"/>
      <c r="K38" s="371">
        <f>(J38/4)</f>
        <v>0</v>
      </c>
      <c r="L38" s="295">
        <f>(K38*$E38*$D$36)*100</f>
        <v>0</v>
      </c>
      <c r="M38" s="279"/>
      <c r="N38" s="58"/>
      <c r="O38" s="371">
        <f>(N38/4)</f>
        <v>0</v>
      </c>
      <c r="P38" s="295">
        <f>(O38*$E38*$D$36)*100</f>
        <v>0</v>
      </c>
      <c r="Q38" s="279"/>
      <c r="R38" s="58"/>
      <c r="S38" s="371">
        <f>(R38/4)</f>
        <v>0</v>
      </c>
      <c r="T38" s="295">
        <f>(S38*$E38*$D$36)*100</f>
        <v>0</v>
      </c>
      <c r="U38" s="279"/>
      <c r="V38" s="58"/>
      <c r="W38" s="371">
        <f>(V38/4)</f>
        <v>0</v>
      </c>
      <c r="X38" s="295">
        <f>(W38*$E38*$D$36)*100</f>
        <v>0</v>
      </c>
      <c r="Y38" s="279"/>
      <c r="Z38" s="58"/>
      <c r="AA38" s="371">
        <f>(Z38/4)</f>
        <v>0</v>
      </c>
      <c r="AB38" s="295">
        <f>(AA38*$E38*$D$36)*100</f>
        <v>0</v>
      </c>
      <c r="AC38" s="279"/>
      <c r="AD38" s="58"/>
      <c r="AE38" s="371">
        <f>(AD38/4)</f>
        <v>0</v>
      </c>
      <c r="AF38" s="295">
        <f>(AE38*$E38*$D$36)*100</f>
        <v>0</v>
      </c>
      <c r="AG38" s="279"/>
      <c r="AH38" s="58"/>
      <c r="AI38" s="371">
        <f>(AH38/4)</f>
        <v>0</v>
      </c>
      <c r="AJ38" s="295">
        <f>(AI38*$E38*$D$36)*100</f>
        <v>0</v>
      </c>
      <c r="AK38" s="279"/>
      <c r="AL38" s="58"/>
      <c r="AM38" s="371">
        <f>(AL38/4)</f>
        <v>0</v>
      </c>
      <c r="AN38" s="295">
        <f>(AM38*$E38*$D$36)*100</f>
        <v>0</v>
      </c>
      <c r="AO38" s="279"/>
      <c r="AP38" s="58"/>
      <c r="AQ38" s="371">
        <f>(AP38/4)</f>
        <v>0</v>
      </c>
      <c r="AR38" s="295">
        <f>(AQ38*$E38*$D$36)*100</f>
        <v>0</v>
      </c>
      <c r="AS38" s="279"/>
      <c r="AT38" s="58"/>
      <c r="AU38" s="371">
        <f>(AT38/4)</f>
        <v>0</v>
      </c>
      <c r="AV38" s="295">
        <f>(AU38*$E38*$D$36)*100</f>
        <v>0</v>
      </c>
      <c r="AW38" s="279"/>
      <c r="AX38" s="58"/>
      <c r="AY38" s="371">
        <f>(AX38/4)</f>
        <v>0</v>
      </c>
      <c r="AZ38" s="295">
        <f>(AY38*$E38*$D$36)*100</f>
        <v>0</v>
      </c>
      <c r="BA38" s="279"/>
    </row>
    <row r="39" spans="1:53" ht="12.75" customHeight="1" thickBot="1" x14ac:dyDescent="0.4">
      <c r="A39" s="29"/>
      <c r="B39" s="59" t="s">
        <v>115</v>
      </c>
      <c r="C39" s="70"/>
      <c r="D39" s="48"/>
      <c r="E39" s="61">
        <v>0</v>
      </c>
      <c r="F39" s="62"/>
      <c r="G39" s="372">
        <f>(F39/4)</f>
        <v>0</v>
      </c>
      <c r="H39" s="295">
        <f>(G39*$E39*$D$36)*100</f>
        <v>0</v>
      </c>
      <c r="I39" s="71"/>
      <c r="J39" s="62"/>
      <c r="K39" s="372">
        <f>(J39/4)</f>
        <v>0</v>
      </c>
      <c r="L39" s="295">
        <f>(K39*$E39*$D$36)*100</f>
        <v>0</v>
      </c>
      <c r="M39" s="71"/>
      <c r="N39" s="62"/>
      <c r="O39" s="372">
        <f>(N39/4)</f>
        <v>0</v>
      </c>
      <c r="P39" s="295">
        <f>(O39*$E39*$D$36)*100</f>
        <v>0</v>
      </c>
      <c r="Q39" s="71"/>
      <c r="R39" s="62"/>
      <c r="S39" s="372">
        <f>(R39/4)</f>
        <v>0</v>
      </c>
      <c r="T39" s="295">
        <f>(S39*$E39*$D$36)*100</f>
        <v>0</v>
      </c>
      <c r="U39" s="71"/>
      <c r="V39" s="62"/>
      <c r="W39" s="372">
        <f>(V39/4)</f>
        <v>0</v>
      </c>
      <c r="X39" s="295">
        <f>(W39*$E39*$D$36)*100</f>
        <v>0</v>
      </c>
      <c r="Y39" s="71"/>
      <c r="Z39" s="62"/>
      <c r="AA39" s="372">
        <f>(Z39/4)</f>
        <v>0</v>
      </c>
      <c r="AB39" s="295">
        <f>(AA39*$E39*$D$36)*100</f>
        <v>0</v>
      </c>
      <c r="AC39" s="71"/>
      <c r="AD39" s="62"/>
      <c r="AE39" s="372">
        <f>(AD39/4)</f>
        <v>0</v>
      </c>
      <c r="AF39" s="295">
        <f>(AE39*$E39*$D$36)*100</f>
        <v>0</v>
      </c>
      <c r="AG39" s="71"/>
      <c r="AH39" s="62"/>
      <c r="AI39" s="372">
        <f>(AH39/4)</f>
        <v>0</v>
      </c>
      <c r="AJ39" s="295">
        <f>(AI39*$E39*$D$36)*100</f>
        <v>0</v>
      </c>
      <c r="AK39" s="71"/>
      <c r="AL39" s="62"/>
      <c r="AM39" s="372">
        <f>(AL39/4)</f>
        <v>0</v>
      </c>
      <c r="AN39" s="295">
        <f>(AM39*$E39*$D$36)*100</f>
        <v>0</v>
      </c>
      <c r="AO39" s="71"/>
      <c r="AP39" s="62"/>
      <c r="AQ39" s="372">
        <f>(AP39/4)</f>
        <v>0</v>
      </c>
      <c r="AR39" s="295">
        <f>(AQ39*$E39*$D$36)*100</f>
        <v>0</v>
      </c>
      <c r="AS39" s="71"/>
      <c r="AT39" s="62"/>
      <c r="AU39" s="372">
        <f>(AT39/4)</f>
        <v>0</v>
      </c>
      <c r="AV39" s="295">
        <f>(AU39*$E39*$D$36)*100</f>
        <v>0</v>
      </c>
      <c r="AW39" s="71"/>
      <c r="AX39" s="62"/>
      <c r="AY39" s="372">
        <f>(AX39/4)</f>
        <v>0</v>
      </c>
      <c r="AZ39" s="295">
        <f>(AY39*$E39*$D$36)*100</f>
        <v>0</v>
      </c>
      <c r="BA39" s="71"/>
    </row>
    <row r="40" spans="1:53" ht="15" thickTop="1" x14ac:dyDescent="0.35">
      <c r="B40" s="83" t="s">
        <v>116</v>
      </c>
      <c r="C40" t="s">
        <v>117</v>
      </c>
    </row>
    <row r="41" spans="1:53" x14ac:dyDescent="0.35">
      <c r="C41" t="s">
        <v>118</v>
      </c>
    </row>
    <row r="42" spans="1:53" x14ac:dyDescent="0.35">
      <c r="C42" t="s">
        <v>119</v>
      </c>
    </row>
  </sheetData>
  <mergeCells count="27">
    <mergeCell ref="Z10:AC10"/>
    <mergeCell ref="F10:I10"/>
    <mergeCell ref="J10:M10"/>
    <mergeCell ref="N10:Q10"/>
    <mergeCell ref="R10:U10"/>
    <mergeCell ref="V10:Y10"/>
    <mergeCell ref="BV10:BY10"/>
    <mergeCell ref="AD10:AG10"/>
    <mergeCell ref="AH10:AK10"/>
    <mergeCell ref="AL10:AO10"/>
    <mergeCell ref="AP10:AS10"/>
    <mergeCell ref="AT10:AW10"/>
    <mergeCell ref="AX10:BA10"/>
    <mergeCell ref="BB10:BE10"/>
    <mergeCell ref="BF10:BI10"/>
    <mergeCell ref="BJ10:BM10"/>
    <mergeCell ref="BN10:BQ10"/>
    <mergeCell ref="BR10:BU10"/>
    <mergeCell ref="CX10:DA10"/>
    <mergeCell ref="DB10:DD10"/>
    <mergeCell ref="DE10:DG10"/>
    <mergeCell ref="BZ10:CC10"/>
    <mergeCell ref="CD10:CG10"/>
    <mergeCell ref="CH10:CK10"/>
    <mergeCell ref="CL10:CO10"/>
    <mergeCell ref="CP10:CS10"/>
    <mergeCell ref="CT10:CW10"/>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CD56"/>
  <sheetViews>
    <sheetView workbookViewId="0">
      <selection activeCell="B54" sqref="B54"/>
    </sheetView>
  </sheetViews>
  <sheetFormatPr defaultColWidth="9.1796875" defaultRowHeight="14.5" x14ac:dyDescent="0.35"/>
  <cols>
    <col min="1" max="1" width="4" style="146" customWidth="1"/>
    <col min="2" max="2" width="49.453125" style="146" customWidth="1"/>
    <col min="3" max="3" width="11.7265625" style="146" customWidth="1"/>
    <col min="4" max="4" width="11.453125" style="146" customWidth="1"/>
    <col min="5" max="5" width="19.54296875" style="146" customWidth="1"/>
    <col min="6" max="6" width="14" style="146" customWidth="1"/>
    <col min="7" max="7" width="20.26953125" style="146" customWidth="1"/>
    <col min="8" max="8" width="19.54296875" style="146" customWidth="1"/>
    <col min="9" max="9" width="14" style="146" customWidth="1"/>
    <col min="10" max="10" width="16.7265625" style="146" customWidth="1"/>
    <col min="11" max="11" width="19.54296875" style="146" customWidth="1"/>
    <col min="12" max="12" width="14" style="146" customWidth="1"/>
    <col min="13" max="13" width="16.7265625" style="146" customWidth="1"/>
    <col min="14" max="14" width="19.54296875" style="146" customWidth="1"/>
    <col min="15" max="15" width="14" style="146" customWidth="1"/>
    <col min="16" max="16" width="16.7265625" style="146" customWidth="1"/>
    <col min="17" max="17" width="19.54296875" style="146" customWidth="1"/>
    <col min="18" max="18" width="14" style="146" customWidth="1"/>
    <col min="19" max="19" width="16.7265625" style="146" customWidth="1"/>
    <col min="20" max="20" width="19.54296875" style="146" customWidth="1"/>
    <col min="21" max="21" width="14" style="146" customWidth="1"/>
    <col min="22" max="22" width="16.7265625" style="146" customWidth="1"/>
    <col min="23" max="23" width="19.54296875" style="146" customWidth="1"/>
    <col min="24" max="24" width="14" style="146" customWidth="1"/>
    <col min="25" max="25" width="16.7265625" style="146" customWidth="1"/>
    <col min="26" max="26" width="19.54296875" style="146" customWidth="1"/>
    <col min="27" max="27" width="14" style="146" customWidth="1"/>
    <col min="28" max="28" width="16.7265625" style="146" customWidth="1"/>
    <col min="29" max="29" width="19.54296875" style="146" customWidth="1"/>
    <col min="30" max="30" width="14" style="146" customWidth="1"/>
    <col min="31" max="31" width="16.7265625" style="146" customWidth="1"/>
    <col min="32" max="32" width="19.54296875" style="146" customWidth="1"/>
    <col min="33" max="33" width="14" style="146" customWidth="1"/>
    <col min="34" max="34" width="16.7265625" style="146" customWidth="1"/>
    <col min="35" max="16384" width="9.1796875" style="146"/>
  </cols>
  <sheetData>
    <row r="1" spans="2:82" ht="15" thickBot="1" x14ac:dyDescent="0.4"/>
    <row r="2" spans="2:82" s="150" customFormat="1" x14ac:dyDescent="0.35">
      <c r="B2" s="147"/>
      <c r="C2" s="148"/>
      <c r="D2" s="148"/>
      <c r="E2" s="148"/>
      <c r="F2" s="148"/>
      <c r="G2" s="148"/>
      <c r="H2" s="148"/>
      <c r="I2" s="148"/>
      <c r="J2" s="148"/>
      <c r="K2" s="148"/>
      <c r="L2" s="148"/>
      <c r="M2" s="149"/>
    </row>
    <row r="3" spans="2:82" s="150" customFormat="1" x14ac:dyDescent="0.35">
      <c r="B3" s="151"/>
      <c r="C3" s="152"/>
      <c r="D3" s="152"/>
      <c r="E3" s="152"/>
      <c r="F3" s="152"/>
      <c r="G3" s="152"/>
      <c r="H3" s="152"/>
      <c r="I3" s="152"/>
      <c r="J3" s="152"/>
      <c r="K3" s="152"/>
      <c r="L3" s="152"/>
      <c r="M3" s="153"/>
    </row>
    <row r="4" spans="2:82" s="150" customFormat="1" ht="20" x14ac:dyDescent="0.4">
      <c r="B4" s="154" t="s">
        <v>155</v>
      </c>
      <c r="C4" s="155"/>
      <c r="D4" s="155"/>
      <c r="E4" s="155"/>
      <c r="F4" s="156"/>
      <c r="G4" s="156"/>
      <c r="H4" s="157" t="s">
        <v>156</v>
      </c>
      <c r="I4" s="158"/>
      <c r="J4" s="158"/>
      <c r="K4" s="158"/>
      <c r="L4" s="159"/>
      <c r="M4" s="160"/>
    </row>
    <row r="5" spans="2:82" s="150" customFormat="1" ht="20" x14ac:dyDescent="0.4">
      <c r="B5" s="161"/>
      <c r="C5" s="155"/>
      <c r="D5" s="155"/>
      <c r="E5" s="155"/>
      <c r="F5" s="156"/>
      <c r="G5" s="156"/>
      <c r="H5" s="162" t="s">
        <v>75</v>
      </c>
      <c r="I5" s="35"/>
      <c r="J5" s="35"/>
      <c r="K5" s="35"/>
      <c r="L5" s="163"/>
      <c r="M5" s="160"/>
    </row>
    <row r="6" spans="2:82" s="150" customFormat="1" ht="20" x14ac:dyDescent="0.4">
      <c r="B6" s="154" t="s">
        <v>157</v>
      </c>
      <c r="C6" s="155"/>
      <c r="D6" s="155"/>
      <c r="E6" s="155"/>
      <c r="F6" s="156"/>
      <c r="G6" s="156"/>
      <c r="H6" s="162" t="s">
        <v>158</v>
      </c>
      <c r="I6" s="34"/>
      <c r="J6" s="35"/>
      <c r="K6" s="35"/>
      <c r="L6" s="163"/>
      <c r="M6" s="160"/>
    </row>
    <row r="7" spans="2:82" s="150" customFormat="1" ht="20" x14ac:dyDescent="0.4">
      <c r="B7" s="161"/>
      <c r="C7" s="155"/>
      <c r="E7" s="155"/>
      <c r="F7" s="156"/>
      <c r="G7" s="156"/>
      <c r="H7" s="162" t="s">
        <v>159</v>
      </c>
      <c r="I7" s="34"/>
      <c r="J7" s="35"/>
      <c r="K7" s="35"/>
      <c r="L7" s="163"/>
      <c r="M7" s="160"/>
    </row>
    <row r="8" spans="2:82" s="150" customFormat="1" ht="15.75" customHeight="1" x14ac:dyDescent="0.35">
      <c r="B8" s="151"/>
      <c r="C8" s="152"/>
      <c r="D8" s="152"/>
      <c r="E8" s="270" t="s">
        <v>189</v>
      </c>
      <c r="F8" s="152"/>
      <c r="G8" s="152"/>
      <c r="H8" s="269" t="s">
        <v>160</v>
      </c>
      <c r="I8" s="164"/>
      <c r="J8" s="165"/>
      <c r="K8" s="165"/>
      <c r="L8" s="166"/>
      <c r="M8" s="153"/>
    </row>
    <row r="9" spans="2:82" s="150" customFormat="1" x14ac:dyDescent="0.35">
      <c r="B9" s="151"/>
      <c r="C9" s="152"/>
      <c r="D9" s="152"/>
      <c r="E9" s="152"/>
      <c r="F9" s="152"/>
      <c r="G9" s="152"/>
      <c r="H9" s="152"/>
      <c r="I9" s="152"/>
      <c r="J9" s="152"/>
      <c r="K9" s="152"/>
      <c r="L9" s="152"/>
      <c r="M9" s="153"/>
    </row>
    <row r="10" spans="2:82" x14ac:dyDescent="0.35">
      <c r="B10" s="167" t="s">
        <v>161</v>
      </c>
      <c r="C10" s="268" t="s">
        <v>162</v>
      </c>
      <c r="D10" s="168"/>
      <c r="E10" s="169" t="s">
        <v>163</v>
      </c>
      <c r="F10" s="170"/>
      <c r="G10" s="171" t="s">
        <v>164</v>
      </c>
      <c r="H10" s="172"/>
      <c r="I10" s="172"/>
      <c r="J10" s="173"/>
      <c r="K10" s="152"/>
      <c r="L10" s="152"/>
      <c r="M10" s="153"/>
    </row>
    <row r="11" spans="2:82" x14ac:dyDescent="0.35">
      <c r="B11" s="174"/>
      <c r="C11" s="175"/>
      <c r="D11" s="176"/>
      <c r="E11" s="177"/>
      <c r="F11" s="178"/>
      <c r="G11" s="179"/>
      <c r="H11" s="180"/>
      <c r="I11" s="180"/>
      <c r="J11" s="181"/>
      <c r="K11" s="152"/>
      <c r="L11" s="152"/>
      <c r="M11" s="153"/>
    </row>
    <row r="12" spans="2:82" x14ac:dyDescent="0.35">
      <c r="B12" s="182" t="s">
        <v>165</v>
      </c>
      <c r="C12" s="296">
        <f>'Quality Criteria'!D7</f>
        <v>0</v>
      </c>
      <c r="D12" s="183"/>
      <c r="E12" s="184"/>
      <c r="F12" s="185"/>
      <c r="G12" s="186"/>
      <c r="H12" s="187"/>
      <c r="I12" s="187"/>
      <c r="J12" s="188"/>
      <c r="K12" s="152"/>
      <c r="L12" s="152"/>
      <c r="M12" s="153"/>
    </row>
    <row r="13" spans="2:82" ht="15" thickBot="1" x14ac:dyDescent="0.4">
      <c r="B13" s="189" t="s">
        <v>166</v>
      </c>
      <c r="C13" s="296">
        <f>'Price Criteria'!C7</f>
        <v>0</v>
      </c>
      <c r="D13" s="183"/>
      <c r="E13" s="169" t="s">
        <v>167</v>
      </c>
      <c r="F13" s="190"/>
      <c r="G13" s="191">
        <v>0</v>
      </c>
      <c r="H13" s="152"/>
      <c r="I13" s="152"/>
      <c r="J13" s="152"/>
      <c r="K13" s="152"/>
      <c r="L13" s="152"/>
      <c r="M13" s="153"/>
    </row>
    <row r="14" spans="2:82" ht="15" thickBot="1" x14ac:dyDescent="0.4">
      <c r="B14" s="192" t="s">
        <v>168</v>
      </c>
      <c r="C14" s="193"/>
      <c r="D14" s="194"/>
      <c r="E14" s="435" t="str">
        <f>Instructions!L3</f>
        <v>Tenderer's name</v>
      </c>
      <c r="F14" s="436"/>
      <c r="G14" s="437"/>
      <c r="H14" s="435" t="str">
        <f>Instructions!L4</f>
        <v>Tenderer's name</v>
      </c>
      <c r="I14" s="436"/>
      <c r="J14" s="437"/>
      <c r="K14" s="435" t="str">
        <f>Instructions!L5</f>
        <v>Tenderer's name</v>
      </c>
      <c r="L14" s="436"/>
      <c r="M14" s="437"/>
      <c r="N14" s="435" t="str">
        <f>Instructions!L6</f>
        <v>Tenderer's name</v>
      </c>
      <c r="O14" s="436"/>
      <c r="P14" s="437"/>
      <c r="Q14" s="435" t="str">
        <f>Instructions!L7</f>
        <v>Tenderer's name</v>
      </c>
      <c r="R14" s="436"/>
      <c r="S14" s="437"/>
      <c r="T14" s="435" t="str">
        <f>Instructions!L8</f>
        <v>Tenderer's name</v>
      </c>
      <c r="U14" s="436"/>
      <c r="V14" s="437"/>
      <c r="W14" s="435" t="str">
        <f>Instructions!L9</f>
        <v>Tenderer's name</v>
      </c>
      <c r="X14" s="436"/>
      <c r="Y14" s="437"/>
      <c r="Z14" s="435" t="str">
        <f>Instructions!L10</f>
        <v>Tenderer's name</v>
      </c>
      <c r="AA14" s="436"/>
      <c r="AB14" s="437"/>
      <c r="AC14" s="435" t="str">
        <f>Instructions!L11</f>
        <v>Tenderer's name</v>
      </c>
      <c r="AD14" s="436"/>
      <c r="AE14" s="437"/>
      <c r="AF14" s="435" t="str">
        <f>Instructions!L12</f>
        <v>Tenderer's name</v>
      </c>
      <c r="AG14" s="436"/>
      <c r="AH14" s="437"/>
      <c r="AI14" s="424" t="str">
        <f>Instructions!L13</f>
        <v>Tenderer's name</v>
      </c>
      <c r="AJ14" s="425"/>
      <c r="AK14" s="425"/>
      <c r="AL14" s="424" t="str">
        <f>Instructions!L14</f>
        <v>Tenderer's name</v>
      </c>
      <c r="AM14" s="425"/>
      <c r="AN14" s="425"/>
      <c r="AO14" s="424" t="str">
        <f>Instructions!L15</f>
        <v>Tenderer's name</v>
      </c>
      <c r="AP14" s="425"/>
      <c r="AQ14" s="425"/>
      <c r="AR14" s="424" t="str">
        <f>Instructions!L16</f>
        <v>Tenderer's name</v>
      </c>
      <c r="AS14" s="425"/>
      <c r="AT14" s="425"/>
      <c r="AU14" s="424" t="str">
        <f>Instructions!L17</f>
        <v>Tenderer's name</v>
      </c>
      <c r="AV14" s="425"/>
      <c r="AW14" s="425"/>
      <c r="AX14" s="424" t="str">
        <f>Instructions!L18</f>
        <v>Tenderer's name</v>
      </c>
      <c r="AY14" s="425"/>
      <c r="AZ14" s="425"/>
      <c r="BA14" s="424" t="str">
        <f>Instructions!L19</f>
        <v>Tenderer's name</v>
      </c>
      <c r="BB14" s="425"/>
      <c r="BC14" s="425"/>
      <c r="BD14" s="424" t="str">
        <f>Instructions!L20</f>
        <v>Tenderer's name</v>
      </c>
      <c r="BE14" s="425"/>
      <c r="BF14" s="425"/>
      <c r="BG14" s="424" t="str">
        <f>Instructions!L21</f>
        <v>Tenderer's name</v>
      </c>
      <c r="BH14" s="425"/>
      <c r="BI14" s="425"/>
      <c r="BJ14" s="424" t="str">
        <f>Instructions!L22</f>
        <v>Tenderer's name</v>
      </c>
      <c r="BK14" s="425"/>
      <c r="BL14" s="425"/>
      <c r="BM14" s="424" t="str">
        <f>Instructions!L23</f>
        <v>Tenderer's name</v>
      </c>
      <c r="BN14" s="425"/>
      <c r="BO14" s="425"/>
      <c r="BP14" s="424" t="str">
        <f>Instructions!L24</f>
        <v>Tenderer's name</v>
      </c>
      <c r="BQ14" s="425"/>
      <c r="BR14" s="425"/>
      <c r="BS14" s="424" t="str">
        <f>Instructions!L25</f>
        <v>Tenderer's name</v>
      </c>
      <c r="BT14" s="425"/>
      <c r="BU14" s="425"/>
      <c r="BV14" s="424" t="str">
        <f>Instructions!L26</f>
        <v>Tenderer's name</v>
      </c>
      <c r="BW14" s="425"/>
      <c r="BX14" s="425"/>
      <c r="BY14" s="424" t="str">
        <f>Instructions!L27</f>
        <v>Tenderer's name</v>
      </c>
      <c r="BZ14" s="425"/>
      <c r="CA14" s="425"/>
      <c r="CB14" s="424"/>
      <c r="CC14" s="425"/>
      <c r="CD14" s="425"/>
    </row>
    <row r="15" spans="2:82" ht="52" x14ac:dyDescent="0.35">
      <c r="B15" s="195" t="s">
        <v>169</v>
      </c>
      <c r="C15" s="196" t="s">
        <v>170</v>
      </c>
      <c r="D15" s="197" t="s">
        <v>197</v>
      </c>
      <c r="E15" s="198" t="s">
        <v>171</v>
      </c>
      <c r="F15" s="199"/>
      <c r="G15" s="200" t="s">
        <v>193</v>
      </c>
      <c r="H15" s="201" t="s">
        <v>171</v>
      </c>
      <c r="I15" s="199"/>
      <c r="J15" s="200" t="s">
        <v>193</v>
      </c>
      <c r="K15" s="201" t="s">
        <v>171</v>
      </c>
      <c r="L15" s="199"/>
      <c r="M15" s="200" t="s">
        <v>193</v>
      </c>
      <c r="N15" s="202" t="s">
        <v>171</v>
      </c>
      <c r="O15" s="203"/>
      <c r="P15" s="200" t="s">
        <v>193</v>
      </c>
      <c r="Q15" s="202" t="s">
        <v>171</v>
      </c>
      <c r="R15" s="203"/>
      <c r="S15" s="200" t="s">
        <v>193</v>
      </c>
      <c r="T15" s="202" t="s">
        <v>171</v>
      </c>
      <c r="U15" s="203"/>
      <c r="V15" s="200" t="s">
        <v>193</v>
      </c>
      <c r="W15" s="202" t="s">
        <v>171</v>
      </c>
      <c r="X15" s="203"/>
      <c r="Y15" s="200" t="s">
        <v>193</v>
      </c>
      <c r="Z15" s="202" t="s">
        <v>171</v>
      </c>
      <c r="AA15" s="203"/>
      <c r="AB15" s="200" t="s">
        <v>193</v>
      </c>
      <c r="AC15" s="202" t="s">
        <v>171</v>
      </c>
      <c r="AD15" s="203"/>
      <c r="AE15" s="200" t="s">
        <v>193</v>
      </c>
      <c r="AF15" s="202" t="s">
        <v>171</v>
      </c>
      <c r="AG15" s="203"/>
      <c r="AH15" s="200" t="s">
        <v>193</v>
      </c>
    </row>
    <row r="16" spans="2:82" x14ac:dyDescent="0.35">
      <c r="B16" s="204" t="str">
        <f>'Quality Criteria'!C12</f>
        <v>Functionality</v>
      </c>
      <c r="C16" s="205">
        <v>0</v>
      </c>
      <c r="D16" s="271">
        <f>'Quality Criteria'!D12</f>
        <v>0</v>
      </c>
      <c r="E16" s="297" t="str">
        <f t="shared" ref="E16:E22" si="0">IF(F16&lt;$C16,"No","Yes")</f>
        <v>Yes</v>
      </c>
      <c r="F16" s="438"/>
      <c r="G16" s="298">
        <f>'Quality Criteria'!I12</f>
        <v>0</v>
      </c>
      <c r="H16" s="297" t="str">
        <f t="shared" ref="H16:H22" si="1">IF(I16&lt;$C16,"No","Yes")</f>
        <v>Yes</v>
      </c>
      <c r="I16" s="438"/>
      <c r="J16" s="298">
        <f>'Quality Criteria'!M12</f>
        <v>0</v>
      </c>
      <c r="K16" s="297" t="str">
        <f t="shared" ref="K16:K22" si="2">IF(L16&lt;$C16,"No","Yes")</f>
        <v>Yes</v>
      </c>
      <c r="L16" s="438"/>
      <c r="M16" s="298">
        <f>'Quality Criteria'!Q12</f>
        <v>0</v>
      </c>
      <c r="N16" s="297" t="str">
        <f t="shared" ref="N16:N22" si="3">IF(O16&lt;$C16,"No","Yes")</f>
        <v>Yes</v>
      </c>
      <c r="O16" s="438"/>
      <c r="P16" s="298">
        <f>'Quality Criteria'!U12</f>
        <v>0</v>
      </c>
      <c r="Q16" s="297" t="str">
        <f t="shared" ref="Q16:Q22" si="4">IF(R16&lt;$C16,"No","Yes")</f>
        <v>Yes</v>
      </c>
      <c r="R16" s="438"/>
      <c r="S16" s="298">
        <f>'Quality Criteria'!Y12</f>
        <v>0</v>
      </c>
      <c r="T16" s="297" t="str">
        <f t="shared" ref="T16:T22" si="5">IF(U16&lt;$C16,"No","Yes")</f>
        <v>Yes</v>
      </c>
      <c r="U16" s="438"/>
      <c r="V16" s="298">
        <f>'Quality Criteria'!AC12</f>
        <v>0</v>
      </c>
      <c r="W16" s="297" t="str">
        <f t="shared" ref="W16:W22" si="6">IF(X16&lt;$C16,"No","Yes")</f>
        <v>Yes</v>
      </c>
      <c r="X16" s="438"/>
      <c r="Y16" s="298">
        <f>'Quality Criteria'!AG12</f>
        <v>0</v>
      </c>
      <c r="Z16" s="297" t="str">
        <f t="shared" ref="Z16:Z22" si="7">IF(AA16&lt;$C16,"No","Yes")</f>
        <v>Yes</v>
      </c>
      <c r="AA16" s="438"/>
      <c r="AB16" s="298">
        <f>'Quality Criteria'!AK12</f>
        <v>0</v>
      </c>
      <c r="AC16" s="297" t="str">
        <f t="shared" ref="AC16:AC22" si="8">IF(AD16&lt;$C16,"No","Yes")</f>
        <v>Yes</v>
      </c>
      <c r="AD16" s="438"/>
      <c r="AE16" s="298">
        <f>'Quality Criteria'!AO12</f>
        <v>0</v>
      </c>
      <c r="AF16" s="297" t="str">
        <f t="shared" ref="AF16:AF22" si="9">IF(AG16&lt;$C16,"No","Yes")</f>
        <v>Yes</v>
      </c>
      <c r="AG16" s="438"/>
      <c r="AH16" s="298">
        <f>'Quality Criteria'!AS12</f>
        <v>0</v>
      </c>
    </row>
    <row r="17" spans="2:34" x14ac:dyDescent="0.35">
      <c r="B17" s="204" t="str">
        <f>'Quality Criteria'!C16</f>
        <v>Methodology</v>
      </c>
      <c r="C17" s="205">
        <v>0</v>
      </c>
      <c r="D17" s="271">
        <f>'Quality Criteria'!D16</f>
        <v>0</v>
      </c>
      <c r="E17" s="297" t="str">
        <f t="shared" si="0"/>
        <v>Yes</v>
      </c>
      <c r="F17" s="439"/>
      <c r="G17" s="298">
        <f>'Quality Criteria'!I16</f>
        <v>0</v>
      </c>
      <c r="H17" s="297" t="str">
        <f t="shared" si="1"/>
        <v>Yes</v>
      </c>
      <c r="I17" s="439"/>
      <c r="J17" s="298">
        <f>'Quality Criteria'!M16</f>
        <v>0</v>
      </c>
      <c r="K17" s="297" t="str">
        <f t="shared" si="2"/>
        <v>Yes</v>
      </c>
      <c r="L17" s="439"/>
      <c r="M17" s="298">
        <f>'Quality Criteria'!Q16</f>
        <v>0</v>
      </c>
      <c r="N17" s="297" t="str">
        <f t="shared" si="3"/>
        <v>Yes</v>
      </c>
      <c r="O17" s="439"/>
      <c r="P17" s="298">
        <f>'Quality Criteria'!U16</f>
        <v>0</v>
      </c>
      <c r="Q17" s="297" t="str">
        <f t="shared" si="4"/>
        <v>Yes</v>
      </c>
      <c r="R17" s="439"/>
      <c r="S17" s="298">
        <f>'Quality Criteria'!Y16</f>
        <v>0</v>
      </c>
      <c r="T17" s="297" t="str">
        <f t="shared" si="5"/>
        <v>Yes</v>
      </c>
      <c r="U17" s="439"/>
      <c r="V17" s="298">
        <f>'Quality Criteria'!AC16</f>
        <v>0</v>
      </c>
      <c r="W17" s="297" t="str">
        <f t="shared" si="6"/>
        <v>Yes</v>
      </c>
      <c r="X17" s="439"/>
      <c r="Y17" s="298">
        <f>'Quality Criteria'!AG16</f>
        <v>0</v>
      </c>
      <c r="Z17" s="297" t="str">
        <f t="shared" si="7"/>
        <v>Yes</v>
      </c>
      <c r="AA17" s="439"/>
      <c r="AB17" s="298">
        <f>'Quality Criteria'!AK16</f>
        <v>0</v>
      </c>
      <c r="AC17" s="297" t="str">
        <f t="shared" si="8"/>
        <v>Yes</v>
      </c>
      <c r="AD17" s="439"/>
      <c r="AE17" s="298">
        <f>'Quality Criteria'!AO16</f>
        <v>0</v>
      </c>
      <c r="AF17" s="297" t="str">
        <f t="shared" si="9"/>
        <v>Yes</v>
      </c>
      <c r="AG17" s="439"/>
      <c r="AH17" s="298">
        <f>'Quality Criteria'!AS16</f>
        <v>0</v>
      </c>
    </row>
    <row r="18" spans="2:34" x14ac:dyDescent="0.35">
      <c r="B18" s="204" t="str">
        <f>'Quality Criteria'!C20</f>
        <v>Innovation</v>
      </c>
      <c r="C18" s="205">
        <v>0</v>
      </c>
      <c r="D18" s="271">
        <f>'Quality Criteria'!D20</f>
        <v>0</v>
      </c>
      <c r="E18" s="297" t="str">
        <f t="shared" si="0"/>
        <v>Yes</v>
      </c>
      <c r="F18" s="439"/>
      <c r="G18" s="298">
        <f>'Quality Criteria'!I20</f>
        <v>0</v>
      </c>
      <c r="H18" s="297" t="str">
        <f t="shared" si="1"/>
        <v>Yes</v>
      </c>
      <c r="I18" s="439"/>
      <c r="J18" s="298">
        <f>'Quality Criteria'!M20</f>
        <v>0</v>
      </c>
      <c r="K18" s="297" t="str">
        <f t="shared" si="2"/>
        <v>Yes</v>
      </c>
      <c r="L18" s="439"/>
      <c r="M18" s="298">
        <f>'Quality Criteria'!Q20</f>
        <v>0</v>
      </c>
      <c r="N18" s="297" t="str">
        <f t="shared" si="3"/>
        <v>Yes</v>
      </c>
      <c r="O18" s="439"/>
      <c r="P18" s="298">
        <f>'Quality Criteria'!U20</f>
        <v>0</v>
      </c>
      <c r="Q18" s="297" t="str">
        <f t="shared" si="4"/>
        <v>Yes</v>
      </c>
      <c r="R18" s="439"/>
      <c r="S18" s="298">
        <f>'Quality Criteria'!Y20</f>
        <v>0</v>
      </c>
      <c r="T18" s="297" t="str">
        <f t="shared" si="5"/>
        <v>Yes</v>
      </c>
      <c r="U18" s="439"/>
      <c r="V18" s="298">
        <f>'Quality Criteria'!AC20</f>
        <v>0</v>
      </c>
      <c r="W18" s="297" t="str">
        <f t="shared" si="6"/>
        <v>Yes</v>
      </c>
      <c r="X18" s="439"/>
      <c r="Y18" s="298">
        <f>'Quality Criteria'!AG20</f>
        <v>0</v>
      </c>
      <c r="Z18" s="297" t="str">
        <f t="shared" si="7"/>
        <v>Yes</v>
      </c>
      <c r="AA18" s="439"/>
      <c r="AB18" s="298">
        <f>'Quality Criteria'!AK20</f>
        <v>0</v>
      </c>
      <c r="AC18" s="297" t="str">
        <f t="shared" si="8"/>
        <v>Yes</v>
      </c>
      <c r="AD18" s="439"/>
      <c r="AE18" s="298">
        <f>'Quality Criteria'!AO20</f>
        <v>0</v>
      </c>
      <c r="AF18" s="297" t="str">
        <f t="shared" si="9"/>
        <v>Yes</v>
      </c>
      <c r="AG18" s="439"/>
      <c r="AH18" s="298">
        <f>'Quality Criteria'!AS20</f>
        <v>0</v>
      </c>
    </row>
    <row r="19" spans="2:34" ht="12.75" customHeight="1" x14ac:dyDescent="0.35">
      <c r="B19" s="204" t="str">
        <f>'Quality Criteria'!C24</f>
        <v>Maintainability</v>
      </c>
      <c r="C19" s="205">
        <v>0</v>
      </c>
      <c r="D19" s="271">
        <f>'Quality Criteria'!D24</f>
        <v>0</v>
      </c>
      <c r="E19" s="297" t="str">
        <f t="shared" si="0"/>
        <v>Yes</v>
      </c>
      <c r="F19" s="439"/>
      <c r="G19" s="298">
        <f>'Quality Criteria'!I24</f>
        <v>0</v>
      </c>
      <c r="H19" s="297" t="str">
        <f t="shared" si="1"/>
        <v>Yes</v>
      </c>
      <c r="I19" s="439"/>
      <c r="J19" s="298">
        <f>'Quality Criteria'!M24</f>
        <v>0</v>
      </c>
      <c r="K19" s="297" t="str">
        <f t="shared" si="2"/>
        <v>Yes</v>
      </c>
      <c r="L19" s="439"/>
      <c r="M19" s="298">
        <f>'Quality Criteria'!Q24</f>
        <v>0</v>
      </c>
      <c r="N19" s="297" t="str">
        <f t="shared" si="3"/>
        <v>Yes</v>
      </c>
      <c r="O19" s="439"/>
      <c r="P19" s="298">
        <f>'Quality Criteria'!U24</f>
        <v>0</v>
      </c>
      <c r="Q19" s="297" t="str">
        <f t="shared" si="4"/>
        <v>Yes</v>
      </c>
      <c r="R19" s="439"/>
      <c r="S19" s="298">
        <f>'Quality Criteria'!Y24</f>
        <v>0</v>
      </c>
      <c r="T19" s="297" t="str">
        <f t="shared" si="5"/>
        <v>Yes</v>
      </c>
      <c r="U19" s="439"/>
      <c r="V19" s="298">
        <f>'Quality Criteria'!AC24</f>
        <v>0</v>
      </c>
      <c r="W19" s="297" t="str">
        <f t="shared" si="6"/>
        <v>Yes</v>
      </c>
      <c r="X19" s="439"/>
      <c r="Y19" s="298">
        <f>'Quality Criteria'!AG24</f>
        <v>0</v>
      </c>
      <c r="Z19" s="297" t="str">
        <f t="shared" si="7"/>
        <v>Yes</v>
      </c>
      <c r="AA19" s="439"/>
      <c r="AB19" s="298">
        <f>'Quality Criteria'!AK24</f>
        <v>0</v>
      </c>
      <c r="AC19" s="297" t="str">
        <f t="shared" si="8"/>
        <v>Yes</v>
      </c>
      <c r="AD19" s="439"/>
      <c r="AE19" s="298">
        <f>'Quality Criteria'!AO24</f>
        <v>0</v>
      </c>
      <c r="AF19" s="297" t="str">
        <f t="shared" si="9"/>
        <v>Yes</v>
      </c>
      <c r="AG19" s="439"/>
      <c r="AH19" s="298">
        <f>'Quality Criteria'!AS24</f>
        <v>0</v>
      </c>
    </row>
    <row r="20" spans="2:34" ht="12.75" customHeight="1" x14ac:dyDescent="0.35">
      <c r="B20" s="204" t="str">
        <f>'Quality Criteria'!C28</f>
        <v>After sales assistance and support</v>
      </c>
      <c r="C20" s="205">
        <v>0</v>
      </c>
      <c r="D20" s="271">
        <f>'Quality Criteria'!D28</f>
        <v>0</v>
      </c>
      <c r="E20" s="297" t="str">
        <f t="shared" si="0"/>
        <v>Yes</v>
      </c>
      <c r="F20" s="439"/>
      <c r="G20" s="298">
        <f>'Quality Criteria'!I28</f>
        <v>0</v>
      </c>
      <c r="H20" s="297" t="str">
        <f t="shared" si="1"/>
        <v>Yes</v>
      </c>
      <c r="I20" s="439"/>
      <c r="J20" s="298">
        <f>'Quality Criteria'!M28</f>
        <v>0</v>
      </c>
      <c r="K20" s="297" t="str">
        <f t="shared" si="2"/>
        <v>Yes</v>
      </c>
      <c r="L20" s="439"/>
      <c r="M20" s="298">
        <f>'Quality Criteria'!Q28</f>
        <v>0</v>
      </c>
      <c r="N20" s="297" t="str">
        <f t="shared" si="3"/>
        <v>Yes</v>
      </c>
      <c r="O20" s="439"/>
      <c r="P20" s="298">
        <f>'Quality Criteria'!U28</f>
        <v>0</v>
      </c>
      <c r="Q20" s="297" t="str">
        <f t="shared" si="4"/>
        <v>Yes</v>
      </c>
      <c r="R20" s="439"/>
      <c r="S20" s="298">
        <f>'Quality Criteria'!Y28</f>
        <v>0</v>
      </c>
      <c r="T20" s="297" t="str">
        <f t="shared" si="5"/>
        <v>Yes</v>
      </c>
      <c r="U20" s="439"/>
      <c r="V20" s="298">
        <f>'Quality Criteria'!AC28</f>
        <v>0</v>
      </c>
      <c r="W20" s="297" t="str">
        <f t="shared" si="6"/>
        <v>Yes</v>
      </c>
      <c r="X20" s="439"/>
      <c r="Y20" s="298">
        <f>'Quality Criteria'!AG28</f>
        <v>0</v>
      </c>
      <c r="Z20" s="297" t="str">
        <f t="shared" si="7"/>
        <v>Yes</v>
      </c>
      <c r="AA20" s="439"/>
      <c r="AB20" s="298">
        <f>'Quality Criteria'!AK28</f>
        <v>0</v>
      </c>
      <c r="AC20" s="297" t="str">
        <f t="shared" si="8"/>
        <v>Yes</v>
      </c>
      <c r="AD20" s="439"/>
      <c r="AE20" s="298">
        <f>'Quality Criteria'!AO28</f>
        <v>0</v>
      </c>
      <c r="AF20" s="297" t="str">
        <f t="shared" si="9"/>
        <v>Yes</v>
      </c>
      <c r="AG20" s="439"/>
      <c r="AH20" s="298">
        <f>'Quality Criteria'!AS28</f>
        <v>0</v>
      </c>
    </row>
    <row r="21" spans="2:34" ht="12.75" customHeight="1" x14ac:dyDescent="0.35">
      <c r="B21" s="204" t="str">
        <f>'Quality Criteria'!C32</f>
        <v>Security</v>
      </c>
      <c r="C21" s="205">
        <v>0</v>
      </c>
      <c r="D21" s="271">
        <f>'Quality Criteria'!D32</f>
        <v>0</v>
      </c>
      <c r="E21" s="297" t="str">
        <f t="shared" si="0"/>
        <v>Yes</v>
      </c>
      <c r="F21" s="439"/>
      <c r="G21" s="298">
        <f>'Quality Criteria'!I32</f>
        <v>0</v>
      </c>
      <c r="H21" s="297" t="str">
        <f t="shared" si="1"/>
        <v>Yes</v>
      </c>
      <c r="I21" s="439"/>
      <c r="J21" s="298">
        <f>'Quality Criteria'!M32</f>
        <v>0</v>
      </c>
      <c r="K21" s="297" t="str">
        <f t="shared" si="2"/>
        <v>Yes</v>
      </c>
      <c r="L21" s="439"/>
      <c r="M21" s="298">
        <f>'Quality Criteria'!Q32</f>
        <v>0</v>
      </c>
      <c r="N21" s="297" t="str">
        <f t="shared" si="3"/>
        <v>Yes</v>
      </c>
      <c r="O21" s="439"/>
      <c r="P21" s="298">
        <f>'Quality Criteria'!U32</f>
        <v>0</v>
      </c>
      <c r="Q21" s="297" t="str">
        <f t="shared" si="4"/>
        <v>Yes</v>
      </c>
      <c r="R21" s="439"/>
      <c r="S21" s="298">
        <f>'Quality Criteria'!Y32</f>
        <v>0</v>
      </c>
      <c r="T21" s="297" t="str">
        <f t="shared" si="5"/>
        <v>Yes</v>
      </c>
      <c r="U21" s="439"/>
      <c r="V21" s="298">
        <f>'Quality Criteria'!AC32</f>
        <v>0</v>
      </c>
      <c r="W21" s="297" t="str">
        <f t="shared" si="6"/>
        <v>Yes</v>
      </c>
      <c r="X21" s="439"/>
      <c r="Y21" s="298">
        <f>'Quality Criteria'!AG32</f>
        <v>0</v>
      </c>
      <c r="Z21" s="297" t="str">
        <f t="shared" si="7"/>
        <v>Yes</v>
      </c>
      <c r="AA21" s="439"/>
      <c r="AB21" s="298">
        <f>'Quality Criteria'!AK32</f>
        <v>0</v>
      </c>
      <c r="AC21" s="297" t="str">
        <f t="shared" si="8"/>
        <v>Yes</v>
      </c>
      <c r="AD21" s="439"/>
      <c r="AE21" s="298">
        <f>'Quality Criteria'!AO32</f>
        <v>0</v>
      </c>
      <c r="AF21" s="297" t="str">
        <f t="shared" si="9"/>
        <v>Yes</v>
      </c>
      <c r="AG21" s="439"/>
      <c r="AH21" s="298">
        <f>'Quality Criteria'!AS32</f>
        <v>0</v>
      </c>
    </row>
    <row r="22" spans="2:34" x14ac:dyDescent="0.35">
      <c r="B22" s="206" t="str">
        <f>'Quality Criteria'!C36</f>
        <v>Sustainability Considerations</v>
      </c>
      <c r="C22" s="207">
        <v>0</v>
      </c>
      <c r="D22" s="373">
        <f>'Quality Criteria'!D36</f>
        <v>0</v>
      </c>
      <c r="E22" s="336" t="str">
        <f t="shared" si="0"/>
        <v>Yes</v>
      </c>
      <c r="F22" s="440"/>
      <c r="G22" s="298">
        <f>'Quality Criteria'!I36</f>
        <v>0</v>
      </c>
      <c r="H22" s="336" t="str">
        <f t="shared" si="1"/>
        <v>Yes</v>
      </c>
      <c r="I22" s="440"/>
      <c r="J22" s="298">
        <f>'Quality Criteria'!M36</f>
        <v>0</v>
      </c>
      <c r="K22" s="336" t="str">
        <f t="shared" si="2"/>
        <v>Yes</v>
      </c>
      <c r="L22" s="440"/>
      <c r="M22" s="298">
        <f>'Quality Criteria'!Q36</f>
        <v>0</v>
      </c>
      <c r="N22" s="336" t="str">
        <f t="shared" si="3"/>
        <v>Yes</v>
      </c>
      <c r="O22" s="440"/>
      <c r="P22" s="298">
        <f>'Quality Criteria'!U36</f>
        <v>0</v>
      </c>
      <c r="Q22" s="336" t="str">
        <f t="shared" si="4"/>
        <v>Yes</v>
      </c>
      <c r="R22" s="440"/>
      <c r="S22" s="298">
        <f>'Quality Criteria'!Y36</f>
        <v>0</v>
      </c>
      <c r="T22" s="336" t="str">
        <f t="shared" si="5"/>
        <v>Yes</v>
      </c>
      <c r="U22" s="440"/>
      <c r="V22" s="298">
        <f>'Quality Criteria'!AC36</f>
        <v>0</v>
      </c>
      <c r="W22" s="336" t="str">
        <f t="shared" si="6"/>
        <v>Yes</v>
      </c>
      <c r="X22" s="440"/>
      <c r="Y22" s="298">
        <f>'Quality Criteria'!AG36</f>
        <v>0</v>
      </c>
      <c r="Z22" s="336" t="str">
        <f t="shared" si="7"/>
        <v>Yes</v>
      </c>
      <c r="AA22" s="440"/>
      <c r="AB22" s="298">
        <f>'Quality Criteria'!AK36</f>
        <v>0</v>
      </c>
      <c r="AC22" s="336" t="str">
        <f t="shared" si="8"/>
        <v>Yes</v>
      </c>
      <c r="AD22" s="440"/>
      <c r="AE22" s="298">
        <f>'Quality Criteria'!AO36</f>
        <v>0</v>
      </c>
      <c r="AF22" s="336" t="str">
        <f t="shared" si="9"/>
        <v>Yes</v>
      </c>
      <c r="AG22" s="440"/>
      <c r="AH22" s="298">
        <f>'Quality Criteria'!AS36</f>
        <v>0</v>
      </c>
    </row>
    <row r="23" spans="2:34" x14ac:dyDescent="0.35">
      <c r="B23" s="208" t="s">
        <v>198</v>
      </c>
      <c r="C23" s="209"/>
      <c r="D23" s="331">
        <f>SUM(D16:D22)</f>
        <v>0</v>
      </c>
      <c r="E23" s="210"/>
      <c r="F23" s="212"/>
      <c r="G23" s="299">
        <f>SUM(G16:G22)</f>
        <v>0</v>
      </c>
      <c r="H23" s="430"/>
      <c r="I23" s="431"/>
      <c r="J23" s="299">
        <f>SUM(J16:J22)</f>
        <v>0</v>
      </c>
      <c r="K23" s="430"/>
      <c r="L23" s="431"/>
      <c r="M23" s="299">
        <f>SUM(M16:M22)</f>
        <v>0</v>
      </c>
      <c r="N23" s="430"/>
      <c r="O23" s="431"/>
      <c r="P23" s="375">
        <f>SUM(P16:P22)</f>
        <v>0</v>
      </c>
      <c r="Q23" s="430"/>
      <c r="R23" s="431"/>
      <c r="S23" s="375">
        <f>SUM(S16:S22)</f>
        <v>0</v>
      </c>
      <c r="T23" s="430"/>
      <c r="U23" s="431"/>
      <c r="V23" s="375">
        <f>SUM(V16:V22)</f>
        <v>0</v>
      </c>
      <c r="W23" s="430"/>
      <c r="X23" s="431"/>
      <c r="Y23" s="375">
        <f>SUM(Y16:Y22)</f>
        <v>0</v>
      </c>
      <c r="Z23" s="430"/>
      <c r="AA23" s="431"/>
      <c r="AB23" s="375">
        <f>SUM(AB16:AB22)</f>
        <v>0</v>
      </c>
      <c r="AC23" s="430"/>
      <c r="AD23" s="431"/>
      <c r="AE23" s="375">
        <f>SUM(AE16:AE22)</f>
        <v>0</v>
      </c>
      <c r="AF23" s="430"/>
      <c r="AG23" s="431"/>
      <c r="AH23" s="375">
        <f>SUM(AH16:AH22)</f>
        <v>0</v>
      </c>
    </row>
    <row r="24" spans="2:34" ht="15" thickBot="1" x14ac:dyDescent="0.4">
      <c r="B24" s="340" t="s">
        <v>172</v>
      </c>
      <c r="C24" s="167"/>
      <c r="D24" s="341"/>
      <c r="E24" s="210"/>
      <c r="F24" s="212"/>
      <c r="G24" s="300" t="str">
        <f>IF(G23&lt;$G$13,"No","Yes")</f>
        <v>Yes</v>
      </c>
      <c r="H24" s="282"/>
      <c r="I24" s="283"/>
      <c r="J24" s="300" t="str">
        <f>IF(J23&lt;$G$13,"No","Yes")</f>
        <v>Yes</v>
      </c>
      <c r="K24" s="210"/>
      <c r="L24" s="211"/>
      <c r="M24" s="300" t="str">
        <f>IF(M23&lt;$G$13,"No","Yes")</f>
        <v>Yes</v>
      </c>
      <c r="N24" s="210"/>
      <c r="O24" s="211"/>
      <c r="P24" s="303" t="str">
        <f>IF(P23&lt;$G$13,"No","Yes")</f>
        <v>Yes</v>
      </c>
      <c r="Q24" s="210"/>
      <c r="R24" s="211"/>
      <c r="S24" s="305" t="str">
        <f>IF(S23&lt;$G$13,"No","Yes")</f>
        <v>Yes</v>
      </c>
      <c r="T24" s="210"/>
      <c r="U24" s="211"/>
      <c r="V24" s="303" t="str">
        <f>IF(V23&lt;$G$13,"No","Yes")</f>
        <v>Yes</v>
      </c>
      <c r="W24" s="210"/>
      <c r="X24" s="211"/>
      <c r="Y24" s="305" t="str">
        <f>IF(Y23&lt;$G$13,"No","Yes")</f>
        <v>Yes</v>
      </c>
      <c r="Z24" s="210"/>
      <c r="AA24" s="211"/>
      <c r="AB24" s="305" t="str">
        <f>IF(AB23&lt;$G$13,"No","Yes")</f>
        <v>Yes</v>
      </c>
      <c r="AC24" s="210"/>
      <c r="AD24" s="211"/>
      <c r="AE24" s="305" t="str">
        <f>IF(AE23&lt;$G$13,"No","Yes")</f>
        <v>Yes</v>
      </c>
      <c r="AF24" s="210"/>
      <c r="AG24" s="211"/>
      <c r="AH24" s="305" t="str">
        <f>IF(AH23&lt;$G$13,"No","Yes")</f>
        <v>Yes</v>
      </c>
    </row>
    <row r="25" spans="2:34" s="150" customFormat="1" x14ac:dyDescent="0.35">
      <c r="B25" s="343"/>
      <c r="C25" s="344"/>
      <c r="D25" s="345"/>
      <c r="E25" s="339"/>
      <c r="F25" s="212"/>
      <c r="G25" s="332"/>
      <c r="H25" s="282"/>
      <c r="I25" s="283"/>
      <c r="J25" s="333"/>
      <c r="K25" s="210"/>
      <c r="L25" s="211"/>
      <c r="M25" s="333"/>
      <c r="N25" s="210"/>
      <c r="O25" s="211"/>
      <c r="P25" s="334"/>
      <c r="Q25" s="210"/>
      <c r="R25" s="211"/>
      <c r="S25" s="334"/>
      <c r="T25" s="210"/>
      <c r="U25" s="211"/>
      <c r="V25" s="334"/>
      <c r="W25" s="210"/>
      <c r="X25" s="211"/>
      <c r="Y25" s="334"/>
      <c r="Z25" s="210"/>
      <c r="AA25" s="211"/>
      <c r="AB25" s="334"/>
      <c r="AC25" s="210"/>
      <c r="AD25" s="211"/>
      <c r="AE25" s="334"/>
      <c r="AF25" s="210"/>
      <c r="AG25" s="211"/>
      <c r="AH25" s="334"/>
    </row>
    <row r="26" spans="2:34" ht="18.75" customHeight="1" thickBot="1" x14ac:dyDescent="0.4">
      <c r="B26" s="213"/>
      <c r="C26" s="346"/>
      <c r="D26" s="347"/>
      <c r="E26" s="434" t="s">
        <v>199</v>
      </c>
      <c r="F26" s="433"/>
      <c r="G26" s="301">
        <f>G23</f>
        <v>0</v>
      </c>
      <c r="H26" s="432" t="s">
        <v>199</v>
      </c>
      <c r="I26" s="433"/>
      <c r="J26" s="301">
        <f>J23</f>
        <v>0</v>
      </c>
      <c r="K26" s="432" t="s">
        <v>199</v>
      </c>
      <c r="L26" s="433"/>
      <c r="M26" s="302">
        <f>M23</f>
        <v>0</v>
      </c>
      <c r="N26" s="432" t="s">
        <v>199</v>
      </c>
      <c r="O26" s="433"/>
      <c r="P26" s="302">
        <f>P23</f>
        <v>0</v>
      </c>
      <c r="Q26" s="432" t="s">
        <v>199</v>
      </c>
      <c r="R26" s="433"/>
      <c r="S26" s="302">
        <f>S23</f>
        <v>0</v>
      </c>
      <c r="T26" s="432" t="s">
        <v>199</v>
      </c>
      <c r="U26" s="433"/>
      <c r="V26" s="302">
        <f>V23</f>
        <v>0</v>
      </c>
      <c r="W26" s="432" t="s">
        <v>199</v>
      </c>
      <c r="X26" s="433"/>
      <c r="Y26" s="302">
        <f>Y23</f>
        <v>0</v>
      </c>
      <c r="Z26" s="432" t="s">
        <v>199</v>
      </c>
      <c r="AA26" s="433"/>
      <c r="AB26" s="302">
        <f>AB23</f>
        <v>0</v>
      </c>
      <c r="AC26" s="432" t="s">
        <v>199</v>
      </c>
      <c r="AD26" s="433"/>
      <c r="AE26" s="302">
        <f>AE23</f>
        <v>0</v>
      </c>
      <c r="AF26" s="432" t="s">
        <v>199</v>
      </c>
      <c r="AG26" s="433"/>
      <c r="AH26" s="302">
        <f>AH23</f>
        <v>0</v>
      </c>
    </row>
    <row r="27" spans="2:34" x14ac:dyDescent="0.35">
      <c r="B27" s="342" t="s">
        <v>173</v>
      </c>
      <c r="C27" s="216"/>
      <c r="D27" s="217"/>
      <c r="E27" s="215"/>
      <c r="F27" s="216"/>
      <c r="G27" s="217"/>
      <c r="H27" s="193"/>
      <c r="I27" s="214"/>
      <c r="J27" s="194"/>
      <c r="K27" s="218"/>
      <c r="L27" s="214"/>
      <c r="M27" s="194"/>
      <c r="N27" s="219"/>
      <c r="O27" s="216"/>
      <c r="P27" s="217"/>
      <c r="Q27" s="219"/>
      <c r="R27" s="216"/>
      <c r="S27" s="217"/>
      <c r="T27" s="219"/>
      <c r="U27" s="216"/>
      <c r="V27" s="217"/>
      <c r="W27" s="219"/>
      <c r="X27" s="216"/>
      <c r="Y27" s="217"/>
      <c r="Z27" s="219"/>
      <c r="AA27" s="216"/>
      <c r="AB27" s="217"/>
      <c r="AC27" s="220"/>
      <c r="AD27" s="216"/>
      <c r="AE27" s="217"/>
      <c r="AF27" s="219"/>
      <c r="AG27" s="216"/>
      <c r="AH27" s="217"/>
    </row>
    <row r="28" spans="2:34" x14ac:dyDescent="0.35">
      <c r="B28" s="221" t="s">
        <v>174</v>
      </c>
      <c r="C28" s="338"/>
      <c r="D28" s="337"/>
      <c r="E28" s="388" t="str">
        <f>E14&amp;" price = "</f>
        <v xml:space="preserve">Tenderer's name price = </v>
      </c>
      <c r="F28" s="222"/>
      <c r="G28" s="392">
        <f>'Price Criteria'!F36</f>
        <v>0</v>
      </c>
      <c r="H28" s="390" t="str">
        <f>H14&amp;" price = "</f>
        <v xml:space="preserve">Tenderer's name price = </v>
      </c>
      <c r="I28" s="388"/>
      <c r="J28" s="392">
        <f>'Price Criteria'!I36</f>
        <v>0</v>
      </c>
      <c r="K28" s="390" t="str">
        <f>K14&amp;" price = "</f>
        <v xml:space="preserve">Tenderer's name price = </v>
      </c>
      <c r="L28" s="388"/>
      <c r="M28" s="392">
        <f>'Price Criteria'!L36</f>
        <v>0</v>
      </c>
      <c r="N28" s="390" t="str">
        <f>N14&amp;" price = "</f>
        <v xml:space="preserve">Tenderer's name price = </v>
      </c>
      <c r="O28" s="388"/>
      <c r="P28" s="392">
        <f>'Price Criteria'!O36</f>
        <v>0</v>
      </c>
      <c r="Q28" s="390" t="str">
        <f>Q14&amp;" price = "</f>
        <v xml:space="preserve">Tenderer's name price = </v>
      </c>
      <c r="R28" s="388"/>
      <c r="S28" s="392">
        <f>'Price Criteria'!R36</f>
        <v>0</v>
      </c>
      <c r="T28" s="390" t="str">
        <f>T14&amp;" price = "</f>
        <v xml:space="preserve">Tenderer's name price = </v>
      </c>
      <c r="U28" s="388"/>
      <c r="V28" s="392">
        <f>'Price Criteria'!U36</f>
        <v>0</v>
      </c>
      <c r="W28" s="390" t="str">
        <f>W14&amp;" price = "</f>
        <v xml:space="preserve">Tenderer's name price = </v>
      </c>
      <c r="X28" s="388"/>
      <c r="Y28" s="392">
        <f>'Price Criteria'!X36</f>
        <v>0</v>
      </c>
      <c r="Z28" s="390" t="str">
        <f>Z14&amp;" price = "</f>
        <v xml:space="preserve">Tenderer's name price = </v>
      </c>
      <c r="AA28" s="388"/>
      <c r="AB28" s="392">
        <f>'Price Criteria'!AA36</f>
        <v>0</v>
      </c>
      <c r="AC28" s="390" t="str">
        <f>AC14&amp;" price = "</f>
        <v xml:space="preserve">Tenderer's name price = </v>
      </c>
      <c r="AD28" s="388"/>
      <c r="AE28" s="392">
        <f>'Price Criteria'!AD36</f>
        <v>0</v>
      </c>
      <c r="AF28" s="390" t="str">
        <f>AF14&amp;" price = "</f>
        <v xml:space="preserve">Tenderer's name price = </v>
      </c>
      <c r="AG28" s="388"/>
      <c r="AH28" s="392">
        <f>'Price Criteria'!AG36</f>
        <v>0</v>
      </c>
    </row>
    <row r="29" spans="2:34" x14ac:dyDescent="0.35">
      <c r="B29" s="335" t="s">
        <v>196</v>
      </c>
      <c r="C29" s="394" t="s">
        <v>175</v>
      </c>
      <c r="D29" s="395">
        <f>SMALL(G28:AH28,IF(COUNTIF(G28:AH28,"&gt;0")=0,COUNTIF(G28:AH28,0),COUNTIF(G28:AH28,0)+1))</f>
        <v>0</v>
      </c>
      <c r="E29" s="389" t="str">
        <f>E14&amp;" price score ="</f>
        <v>Tenderer's name price score =</v>
      </c>
      <c r="F29" s="222"/>
      <c r="G29" s="376" t="str">
        <f>IF(G28=0,"0",(100*($D$29/G28)))</f>
        <v>0</v>
      </c>
      <c r="H29" s="391" t="str">
        <f>H14&amp;" price score ="</f>
        <v>Tenderer's name price score =</v>
      </c>
      <c r="I29" s="388"/>
      <c r="J29" s="376" t="str">
        <f>IF(J28=0,"0",(100*($D$29/J28)))</f>
        <v>0</v>
      </c>
      <c r="K29" s="393" t="str">
        <f>K14&amp;" price score ="</f>
        <v>Tenderer's name price score =</v>
      </c>
      <c r="L29" s="388"/>
      <c r="M29" s="376" t="str">
        <f>IF(M28=0,"0",(100*($D$29/M28)))</f>
        <v>0</v>
      </c>
      <c r="N29" s="393" t="str">
        <f>N14&amp;" price score ="</f>
        <v>Tenderer's name price score =</v>
      </c>
      <c r="O29" s="388"/>
      <c r="P29" s="376" t="str">
        <f>IF(P28=0,"0",(100*($D$29/P28)))</f>
        <v>0</v>
      </c>
      <c r="Q29" s="393" t="str">
        <f>Q14&amp;" price score ="</f>
        <v>Tenderer's name price score =</v>
      </c>
      <c r="R29" s="388"/>
      <c r="S29" s="376" t="str">
        <f>IF(S28=0,"0",(100*($D$29/S28)))</f>
        <v>0</v>
      </c>
      <c r="T29" s="393" t="str">
        <f>T14&amp;" price score ="</f>
        <v>Tenderer's name price score =</v>
      </c>
      <c r="U29" s="388"/>
      <c r="V29" s="376" t="str">
        <f>IF(V28=0,"0",(100*($D$29/V28)))</f>
        <v>0</v>
      </c>
      <c r="W29" s="393" t="str">
        <f>W14&amp;" price score ="</f>
        <v>Tenderer's name price score =</v>
      </c>
      <c r="X29" s="388"/>
      <c r="Y29" s="376" t="str">
        <f>IF(Y28=0,"0",(100*($D$29/Y28)))</f>
        <v>0</v>
      </c>
      <c r="Z29" s="393" t="str">
        <f>Z14&amp;" price score ="</f>
        <v>Tenderer's name price score =</v>
      </c>
      <c r="AA29" s="388"/>
      <c r="AB29" s="376" t="str">
        <f>IF(AB28=0,"0",(100*($D$29/AB28)))</f>
        <v>0</v>
      </c>
      <c r="AC29" s="393" t="str">
        <f>AC14&amp;" price score ="</f>
        <v>Tenderer's name price score =</v>
      </c>
      <c r="AD29" s="388"/>
      <c r="AE29" s="376" t="str">
        <f>IF(AE28=0,"0",(100*($D$29/AE28)))</f>
        <v>0</v>
      </c>
      <c r="AF29" s="393" t="str">
        <f>AF14&amp;" price score ="</f>
        <v>Tenderer's name price score =</v>
      </c>
      <c r="AG29" s="388"/>
      <c r="AH29" s="376" t="str">
        <f>IF(AH28=0,"0",(100*($D$29/AH28)))</f>
        <v>0</v>
      </c>
    </row>
    <row r="30" spans="2:34" x14ac:dyDescent="0.35">
      <c r="B30" s="224"/>
      <c r="C30" s="396"/>
      <c r="D30" s="397" t="s">
        <v>195</v>
      </c>
      <c r="E30" s="225"/>
      <c r="F30" s="348" t="str">
        <f>($C$12*100)&amp;"% x "&amp;TEXT(G26,"0.0")&amp;" = "</f>
        <v xml:space="preserve">0% x 0.0 = </v>
      </c>
      <c r="G30" s="299">
        <f>G26*$C$12</f>
        <v>0</v>
      </c>
      <c r="H30" s="226"/>
      <c r="I30" s="348" t="str">
        <f>($C$12*100)&amp;"% x "&amp;TEXT(J26,"0.0")&amp;" = "</f>
        <v xml:space="preserve">0% x 0.0 = </v>
      </c>
      <c r="J30" s="299">
        <f>J26*$C$12</f>
        <v>0</v>
      </c>
      <c r="K30" s="227"/>
      <c r="L30" s="348" t="str">
        <f>($C$12*100)&amp;"% x "&amp;TEXT(M26,"0.0")&amp;" = "</f>
        <v xml:space="preserve">0% x 0.0 = </v>
      </c>
      <c r="M30" s="299">
        <f>M26*$C$12</f>
        <v>0</v>
      </c>
      <c r="N30" s="227"/>
      <c r="O30" s="348" t="str">
        <f>($C$12*100)&amp;"% x "&amp;TEXT(P26,"0.0")&amp;" = "</f>
        <v xml:space="preserve">0% x 0.0 = </v>
      </c>
      <c r="P30" s="299">
        <f>P26*$C$12</f>
        <v>0</v>
      </c>
      <c r="Q30" s="227"/>
      <c r="R30" s="348" t="str">
        <f>($C$12*100)&amp;"% x "&amp;TEXT(S26,"0.0")&amp;" = "</f>
        <v xml:space="preserve">0% x 0.0 = </v>
      </c>
      <c r="S30" s="299">
        <f>S26*$C$12</f>
        <v>0</v>
      </c>
      <c r="T30" s="227"/>
      <c r="U30" s="348" t="str">
        <f>($C$12*100)&amp;"% x "&amp;TEXT(V26,"0.0")&amp;" = "</f>
        <v xml:space="preserve">0% x 0.0 = </v>
      </c>
      <c r="V30" s="299">
        <f>V26*$C$12</f>
        <v>0</v>
      </c>
      <c r="W30" s="227"/>
      <c r="X30" s="348" t="str">
        <f>($C$12*100)&amp;"% x "&amp;TEXT(Y26,"0.0")&amp;" = "</f>
        <v xml:space="preserve">0% x 0.0 = </v>
      </c>
      <c r="Y30" s="299">
        <f>Y26*$C$12</f>
        <v>0</v>
      </c>
      <c r="Z30" s="227"/>
      <c r="AA30" s="348" t="str">
        <f>($C$12*100)&amp;"% x "&amp;TEXT(AB26,"0.0")&amp;" = "</f>
        <v xml:space="preserve">0% x 0.0 = </v>
      </c>
      <c r="AB30" s="299">
        <f>AB26*$C$12</f>
        <v>0</v>
      </c>
      <c r="AC30" s="227"/>
      <c r="AD30" s="348" t="str">
        <f>($C$12*100)&amp;"% x "&amp;TEXT(AE26,"0.0")&amp;" = "</f>
        <v xml:space="preserve">0% x 0.0 = </v>
      </c>
      <c r="AE30" s="299">
        <f>AE26*$C$12</f>
        <v>0</v>
      </c>
      <c r="AF30" s="227"/>
      <c r="AG30" s="348" t="str">
        <f>($C$12*100)&amp;"% x "&amp;TEXT(AH26,"0.0")&amp;" = "</f>
        <v xml:space="preserve">0% x 0.0 = </v>
      </c>
      <c r="AH30" s="299">
        <f>AH26*$C$12</f>
        <v>0</v>
      </c>
    </row>
    <row r="31" spans="2:34" x14ac:dyDescent="0.35">
      <c r="B31" s="228"/>
      <c r="C31" s="229"/>
      <c r="D31" s="398" t="s">
        <v>176</v>
      </c>
      <c r="E31" s="230"/>
      <c r="F31" s="348" t="str">
        <f>($C$13*100)&amp;"% x "&amp;TEXT(G29,"0.0")&amp;" = "</f>
        <v xml:space="preserve">0% x 0.0 = </v>
      </c>
      <c r="G31" s="299">
        <f>G29*$C$13</f>
        <v>0</v>
      </c>
      <c r="H31" s="231"/>
      <c r="I31" s="348" t="str">
        <f>($C$13*100)&amp;"% x "&amp;TEXT(J29,"0.0")&amp;" = "</f>
        <v xml:space="preserve">0% x 0.0 = </v>
      </c>
      <c r="J31" s="299">
        <f>J29*$C$13</f>
        <v>0</v>
      </c>
      <c r="K31" s="232"/>
      <c r="L31" s="348" t="str">
        <f>($C$13*100)&amp;"% x "&amp;TEXT(M29,"0.0")&amp;" = "</f>
        <v xml:space="preserve">0% x 0.0 = </v>
      </c>
      <c r="M31" s="299">
        <f>M29*$C$13</f>
        <v>0</v>
      </c>
      <c r="N31" s="232"/>
      <c r="O31" s="348" t="str">
        <f>($C$13*100)&amp;"% x "&amp;TEXT(P29,"0.0")&amp;" = "</f>
        <v xml:space="preserve">0% x 0.0 = </v>
      </c>
      <c r="P31" s="299">
        <f>P29*$C$13</f>
        <v>0</v>
      </c>
      <c r="Q31" s="232"/>
      <c r="R31" s="348" t="str">
        <f>($C$13*100)&amp;"% x "&amp;TEXT(S29,"0.0")&amp;" = "</f>
        <v xml:space="preserve">0% x 0.0 = </v>
      </c>
      <c r="S31" s="299">
        <f>S29*$C$13</f>
        <v>0</v>
      </c>
      <c r="T31" s="232"/>
      <c r="U31" s="348" t="str">
        <f>($C$13*100)&amp;"% x "&amp;TEXT(V29,"0.0")&amp;" = "</f>
        <v xml:space="preserve">0% x 0.0 = </v>
      </c>
      <c r="V31" s="299">
        <f>V29*$C$13</f>
        <v>0</v>
      </c>
      <c r="W31" s="232"/>
      <c r="X31" s="348" t="str">
        <f>($C$13*100)&amp;"% x "&amp;TEXT(Y29,"0.0")&amp;" = "</f>
        <v xml:space="preserve">0% x 0.0 = </v>
      </c>
      <c r="Y31" s="299">
        <f>Y29*$C$13</f>
        <v>0</v>
      </c>
      <c r="Z31" s="232"/>
      <c r="AA31" s="348" t="str">
        <f>($C$13*100)&amp;"% x "&amp;TEXT(AB29,"0.0")&amp;" = "</f>
        <v xml:space="preserve">0% x 0.0 = </v>
      </c>
      <c r="AB31" s="299">
        <f>AB29*$C$13</f>
        <v>0</v>
      </c>
      <c r="AC31" s="232"/>
      <c r="AD31" s="348" t="str">
        <f>($C$13*100)&amp;"% x "&amp;TEXT(AE29,"0.0")&amp;" = "</f>
        <v xml:space="preserve">0% x 0.0 = </v>
      </c>
      <c r="AE31" s="299">
        <f>AE29*$C$13</f>
        <v>0</v>
      </c>
      <c r="AF31" s="232"/>
      <c r="AG31" s="348" t="str">
        <f>($C$13*100)&amp;"% x "&amp;TEXT(AH29,"0.0")&amp;" = "</f>
        <v xml:space="preserve">0% x 0.0 = </v>
      </c>
      <c r="AH31" s="299">
        <f>AH29*$C$13</f>
        <v>0</v>
      </c>
    </row>
    <row r="32" spans="2:34" ht="22.5" customHeight="1" x14ac:dyDescent="0.35">
      <c r="B32" s="228"/>
      <c r="C32" s="229"/>
      <c r="D32" s="233" t="s">
        <v>177</v>
      </c>
      <c r="E32" s="234"/>
      <c r="F32" s="235"/>
      <c r="G32" s="377">
        <f>G31+G30</f>
        <v>0</v>
      </c>
      <c r="H32" s="237"/>
      <c r="I32" s="229"/>
      <c r="J32" s="377">
        <f>J31+J30</f>
        <v>0</v>
      </c>
      <c r="K32" s="238"/>
      <c r="L32" s="235"/>
      <c r="M32" s="377">
        <f>M31+M30</f>
        <v>0</v>
      </c>
      <c r="N32" s="238"/>
      <c r="O32" s="235"/>
      <c r="P32" s="377">
        <f>P30+P31</f>
        <v>0</v>
      </c>
      <c r="Q32" s="238"/>
      <c r="R32" s="235"/>
      <c r="S32" s="378">
        <f>S30+S31</f>
        <v>0</v>
      </c>
      <c r="T32" s="238"/>
      <c r="U32" s="235"/>
      <c r="V32" s="377">
        <f>V30+V31</f>
        <v>0</v>
      </c>
      <c r="W32" s="238"/>
      <c r="X32" s="235"/>
      <c r="Y32" s="377">
        <f>Y30+Y31</f>
        <v>0</v>
      </c>
      <c r="Z32" s="238"/>
      <c r="AA32" s="235"/>
      <c r="AB32" s="377">
        <f>AB30+AB31</f>
        <v>0</v>
      </c>
      <c r="AC32" s="238"/>
      <c r="AD32" s="235"/>
      <c r="AE32" s="377">
        <f>AE30+AE31</f>
        <v>0</v>
      </c>
      <c r="AF32" s="238"/>
      <c r="AG32" s="235"/>
      <c r="AH32" s="377">
        <f>AH30+AH31</f>
        <v>0</v>
      </c>
    </row>
    <row r="33" spans="2:34" ht="16" thickBot="1" x14ac:dyDescent="0.4">
      <c r="B33" s="213"/>
      <c r="C33" s="240"/>
      <c r="D33" s="399" t="s">
        <v>178</v>
      </c>
      <c r="E33" s="241"/>
      <c r="F33" s="242"/>
      <c r="G33" s="304">
        <f>IF(G24="YES",RANK(G34,$G$34:$AH$34),"N/A")</f>
        <v>1</v>
      </c>
      <c r="H33" s="243"/>
      <c r="I33" s="240"/>
      <c r="J33" s="330">
        <f>IF(J24="YES",RANK(J34,$G$34:$AH$34),"N/A")</f>
        <v>1</v>
      </c>
      <c r="K33" s="241"/>
      <c r="L33" s="242"/>
      <c r="M33" s="304">
        <f>IF(M24="YES",RANK(M34,$G$34:$AH$34),"N/A")</f>
        <v>1</v>
      </c>
      <c r="N33" s="244"/>
      <c r="O33" s="244"/>
      <c r="P33" s="304">
        <f>IF(P24="YES",RANK(P34,$G$34:$AH$34),"N/A")</f>
        <v>1</v>
      </c>
      <c r="Q33" s="245"/>
      <c r="R33" s="244"/>
      <c r="S33" s="306">
        <f>IF(S24="YES",RANK(S34,$G$34:$AH$34),"N/A")</f>
        <v>1</v>
      </c>
      <c r="T33" s="245"/>
      <c r="U33" s="244"/>
      <c r="V33" s="306">
        <f>IF(V24="YES",RANK(V34,$G$34:$AH$34),"N/A")</f>
        <v>1</v>
      </c>
      <c r="W33" s="245"/>
      <c r="X33" s="244"/>
      <c r="Y33" s="306">
        <f>IF(Y24="YES",RANK(Y34,$G$34:$AH$34),"N/A")</f>
        <v>1</v>
      </c>
      <c r="Z33" s="245"/>
      <c r="AA33" s="244"/>
      <c r="AB33" s="306">
        <f>IF(AB24="YES",RANK(AB34,$G$34:$AH$34),"N/A")</f>
        <v>1</v>
      </c>
      <c r="AC33" s="245"/>
      <c r="AD33" s="244"/>
      <c r="AE33" s="306">
        <f>IF(AE24="YES",RANK(AE34,$G$34:$AH$34),"N/A")</f>
        <v>1</v>
      </c>
      <c r="AF33" s="245"/>
      <c r="AG33" s="244"/>
      <c r="AH33" s="306">
        <f>IF(AH24="YES",RANK(AH34,$G$34:$AH$34),"N/A")</f>
        <v>1</v>
      </c>
    </row>
    <row r="34" spans="2:34" ht="16" hidden="1" thickBot="1" x14ac:dyDescent="0.4">
      <c r="B34" s="224"/>
      <c r="C34" s="152"/>
      <c r="D34" s="246"/>
      <c r="E34" s="152"/>
      <c r="F34" s="152"/>
      <c r="G34" s="236">
        <f>IF(G24="YES",G32,0)</f>
        <v>0</v>
      </c>
      <c r="H34" s="152"/>
      <c r="I34" s="152"/>
      <c r="J34" s="247">
        <f>IF(J24="YES",J32,0)</f>
        <v>0</v>
      </c>
      <c r="K34" s="152"/>
      <c r="L34" s="152"/>
      <c r="M34" s="239">
        <f>IF(M24="YES",M32,0)</f>
        <v>0</v>
      </c>
      <c r="N34" s="248"/>
      <c r="O34" s="248"/>
      <c r="P34" s="249">
        <f>IF(P24="YES",P32,0)</f>
        <v>0</v>
      </c>
      <c r="Q34" s="250"/>
      <c r="R34" s="248"/>
      <c r="S34" s="249">
        <f>IF(S24="YES",S32,0)</f>
        <v>0</v>
      </c>
      <c r="T34" s="249"/>
      <c r="U34" s="248"/>
      <c r="V34" s="249">
        <f>IF(V24="YES",V32,0)</f>
        <v>0</v>
      </c>
      <c r="W34" s="250"/>
      <c r="X34" s="248"/>
      <c r="Y34" s="249">
        <f>IF(Y24="YES",Y32,0)</f>
        <v>0</v>
      </c>
      <c r="Z34" s="250"/>
      <c r="AA34" s="248"/>
      <c r="AB34" s="249">
        <f>IF(AB24="YES",AB32,0)</f>
        <v>0</v>
      </c>
      <c r="AC34" s="250"/>
      <c r="AD34" s="248"/>
      <c r="AE34" s="249">
        <f>IF(AE24="YES",AE32,0)</f>
        <v>0</v>
      </c>
      <c r="AF34" s="250"/>
      <c r="AG34" s="248"/>
      <c r="AH34" s="249">
        <f>IF(AH24="YES",AH32,0)</f>
        <v>0</v>
      </c>
    </row>
    <row r="35" spans="2:34" x14ac:dyDescent="0.35">
      <c r="B35" s="307" t="s">
        <v>179</v>
      </c>
      <c r="C35" s="308"/>
      <c r="D35" s="308"/>
      <c r="E35" s="309" t="str">
        <f>IF(G23&lt;$G$13, "This tender is below the overall quality threshold","")</f>
        <v/>
      </c>
      <c r="F35" s="284"/>
      <c r="G35" s="310"/>
      <c r="H35" s="309" t="str">
        <f>IF(J23&lt;$G$13, "This tender is below the overall quality threshold","")</f>
        <v/>
      </c>
      <c r="I35" s="284"/>
      <c r="J35" s="310"/>
      <c r="K35" s="309" t="str">
        <f>IF(M23&lt;$G$13, "This tender is below the overall quality threshold","")</f>
        <v/>
      </c>
      <c r="L35" s="284"/>
      <c r="M35" s="311"/>
      <c r="N35" s="312" t="str">
        <f>IF(P23&lt;$G$13, "This tender is below the overall quality threshold","")</f>
        <v/>
      </c>
      <c r="O35" s="284"/>
      <c r="P35" s="311"/>
      <c r="Q35" s="312" t="str">
        <f>IF(S23&lt;$G$13, "This tender is below the overall quality threshold","")</f>
        <v/>
      </c>
      <c r="R35" s="284"/>
      <c r="S35" s="311"/>
      <c r="T35" s="312" t="str">
        <f>IF(V23&lt;$G$13, "This tender is below the overall quality threshold","")</f>
        <v/>
      </c>
      <c r="U35" s="284"/>
      <c r="V35" s="311"/>
      <c r="W35" s="312" t="str">
        <f>IF(Y23&lt;$G$13, "This tender is below the overall quality threshold","")</f>
        <v/>
      </c>
      <c r="X35" s="284"/>
      <c r="Y35" s="311"/>
      <c r="Z35" s="312" t="str">
        <f>IF(AB23&lt;$G$13, "This tender is below the overall quality threshold","")</f>
        <v/>
      </c>
      <c r="AA35" s="284"/>
      <c r="AB35" s="313"/>
      <c r="AC35" s="314" t="str">
        <f>IF(AE23&lt;$G$13, "This tender is below the overall quality threshold","")</f>
        <v/>
      </c>
      <c r="AD35" s="315"/>
      <c r="AE35" s="313"/>
      <c r="AF35" s="312" t="str">
        <f>IF(AH23&lt;$G$13, "This tender is below the overall quality threshold","")</f>
        <v/>
      </c>
      <c r="AG35" s="284"/>
      <c r="AH35" s="311"/>
    </row>
    <row r="36" spans="2:34" x14ac:dyDescent="0.35">
      <c r="B36" s="316"/>
      <c r="C36" s="317"/>
      <c r="D36" s="317"/>
      <c r="E36" s="309" t="str">
        <f>IF(OR(F16&lt;$C$16, F17&lt;$C$17,F18&lt;$C$18,F19&lt;$C$19,F20&lt;$C$20,F21&lt;$C$21,F22&lt;$C$22,),"This tender is below at least one individual quality threshold","")</f>
        <v/>
      </c>
      <c r="F36" s="284"/>
      <c r="G36" s="310"/>
      <c r="H36" s="309" t="str">
        <f>IF(OR(I16&lt;$C$16, I17&lt;$C$17,I18&lt;$C$18,I19&lt;$C$19,I20&lt;$C$20,I21&lt;$C$21,I22&lt;$C$22,),"This tender is below at least one individual quality threshold","")</f>
        <v/>
      </c>
      <c r="I36" s="284"/>
      <c r="J36" s="310"/>
      <c r="K36" s="309" t="str">
        <f>IF(OR(L16&lt;$C$16, L17&lt;$C$17,L18&lt;$C$18,L19&lt;$C$19,L20&lt;$C$20,L21&lt;$C$21,L22&lt;$C$22,),"This tender is below at least one individual quality threshold","")</f>
        <v/>
      </c>
      <c r="L36" s="284"/>
      <c r="M36" s="311"/>
      <c r="N36" s="309" t="str">
        <f>IF(OR(O16&lt;$C$16, O17&lt;$C$17,O18&lt;$C$18,O19&lt;$C$19,O20&lt;$C$20,O21&lt;$C$21,O22&lt;$C$22,),"This tender is below at least one individual quality threshold","")</f>
        <v/>
      </c>
      <c r="O36" s="284"/>
      <c r="P36" s="311"/>
      <c r="Q36" s="309" t="str">
        <f>IF(OR(R16&lt;$C$16, R17&lt;$C$17,R18&lt;$C$18,R19&lt;$C$19,R20&lt;$C$20,R21&lt;$C$21,R22&lt;$C$22,),"This tender is below at least one individual quality threshold","")</f>
        <v/>
      </c>
      <c r="R36" s="284"/>
      <c r="S36" s="311"/>
      <c r="T36" s="309" t="str">
        <f>IF(OR(U16&lt;$C$16, U17&lt;$C$17,U18&lt;$C$18,U19&lt;$C$19,U20&lt;$C$20,U21&lt;$C$21,U22&lt;$C$22,),"This tender is below at least one individual quality threshold","")</f>
        <v/>
      </c>
      <c r="U36" s="284"/>
      <c r="V36" s="311"/>
      <c r="W36" s="309" t="str">
        <f>IF(OR(X16&lt;$C$16, X17&lt;$C$17,X18&lt;$C$18,X19&lt;$C$19,X20&lt;$C$20,X21&lt;$C$21,X22&lt;$C$22,),"This tender is below at least one individual quality threshold","")</f>
        <v/>
      </c>
      <c r="X36" s="284"/>
      <c r="Y36" s="311"/>
      <c r="Z36" s="309" t="str">
        <f>IF(OR(AA16&lt;$C$16, AA17&lt;$C$17,AA18&lt;$C$18,AA19&lt;$C$19,AA20&lt;$C$20,AA21&lt;$C$21,AA22&lt;$C$22,),"This tender is below at least one individual quality threshold","")</f>
        <v/>
      </c>
      <c r="AA36" s="284"/>
      <c r="AB36" s="311"/>
      <c r="AC36" s="309" t="str">
        <f>IF(OR(AD16&lt;$C$16, AD17&lt;$C$17,AD18&lt;$C$18,AD19&lt;$C$19,AD20&lt;$C$20,AD21&lt;$C$21,AD22&lt;$C$22,),"This tender is below at least one individual quality threshold","")</f>
        <v/>
      </c>
      <c r="AD36" s="284"/>
      <c r="AE36" s="311"/>
      <c r="AF36" s="309" t="str">
        <f>IF(OR(AG16&lt;$C$16, AG17&lt;$C$17,AG18&lt;$C$18,AG19&lt;$C$19,AG20&lt;$C$20,AG21&lt;$C$21,AG22&lt;$C$22,),"This tender is below at least one individual quality threshold","")</f>
        <v/>
      </c>
      <c r="AG36" s="284"/>
      <c r="AH36" s="311"/>
    </row>
    <row r="37" spans="2:34" x14ac:dyDescent="0.35">
      <c r="B37" s="316"/>
      <c r="C37" s="317"/>
      <c r="D37" s="317"/>
      <c r="E37" s="318"/>
      <c r="F37" s="317"/>
      <c r="G37" s="319"/>
      <c r="H37" s="318"/>
      <c r="I37" s="317"/>
      <c r="J37" s="319"/>
      <c r="K37" s="320"/>
      <c r="L37" s="317"/>
      <c r="M37" s="321"/>
      <c r="N37" s="322"/>
      <c r="O37" s="317"/>
      <c r="P37" s="321"/>
      <c r="Q37" s="322"/>
      <c r="R37" s="317"/>
      <c r="S37" s="321"/>
      <c r="T37" s="322"/>
      <c r="U37" s="317"/>
      <c r="V37" s="321"/>
      <c r="W37" s="322"/>
      <c r="X37" s="317"/>
      <c r="Y37" s="321"/>
      <c r="Z37" s="322"/>
      <c r="AA37" s="317"/>
      <c r="AB37" s="321"/>
      <c r="AC37" s="322"/>
      <c r="AD37" s="317"/>
      <c r="AE37" s="321"/>
      <c r="AF37" s="322"/>
      <c r="AG37" s="317"/>
      <c r="AH37" s="321"/>
    </row>
    <row r="38" spans="2:34" ht="15" thickBot="1" x14ac:dyDescent="0.4">
      <c r="B38" s="323"/>
      <c r="C38" s="324"/>
      <c r="D38" s="324"/>
      <c r="E38" s="325"/>
      <c r="F38" s="326"/>
      <c r="G38" s="327"/>
      <c r="H38" s="325"/>
      <c r="I38" s="326"/>
      <c r="J38" s="327"/>
      <c r="K38" s="325"/>
      <c r="L38" s="326"/>
      <c r="M38" s="328"/>
      <c r="N38" s="329"/>
      <c r="O38" s="326"/>
      <c r="P38" s="328"/>
      <c r="Q38" s="329"/>
      <c r="R38" s="326"/>
      <c r="S38" s="328"/>
      <c r="T38" s="329"/>
      <c r="U38" s="326"/>
      <c r="V38" s="328"/>
      <c r="W38" s="329"/>
      <c r="X38" s="326"/>
      <c r="Y38" s="328"/>
      <c r="Z38" s="329"/>
      <c r="AA38" s="326"/>
      <c r="AB38" s="328"/>
      <c r="AC38" s="329"/>
      <c r="AD38" s="326"/>
      <c r="AE38" s="328"/>
      <c r="AF38" s="329"/>
      <c r="AG38" s="326"/>
      <c r="AH38" s="328"/>
    </row>
    <row r="39" spans="2:34" x14ac:dyDescent="0.35">
      <c r="B39" s="251" t="s">
        <v>180</v>
      </c>
      <c r="C39" s="252" t="s">
        <v>181</v>
      </c>
      <c r="D39" s="252"/>
      <c r="E39" s="253"/>
      <c r="F39" s="253"/>
      <c r="G39" s="253"/>
      <c r="H39" s="253" t="s">
        <v>182</v>
      </c>
      <c r="I39" s="253"/>
      <c r="J39" s="253"/>
      <c r="K39" s="253"/>
      <c r="L39" s="223"/>
      <c r="M39" s="254"/>
      <c r="N39" s="255"/>
      <c r="O39" s="223"/>
      <c r="P39" s="254"/>
      <c r="Q39" s="255"/>
      <c r="R39" s="223"/>
      <c r="S39" s="254"/>
      <c r="T39" s="255"/>
      <c r="U39" s="223"/>
      <c r="V39" s="254"/>
      <c r="W39" s="255"/>
      <c r="X39" s="223"/>
      <c r="Y39" s="254"/>
      <c r="Z39" s="255"/>
      <c r="AA39" s="223"/>
      <c r="AB39" s="254"/>
      <c r="AC39" s="255"/>
      <c r="AD39" s="223"/>
      <c r="AE39" s="254"/>
      <c r="AF39" s="255"/>
      <c r="AG39" s="223"/>
      <c r="AH39" s="254"/>
    </row>
    <row r="40" spans="2:34" x14ac:dyDescent="0.35">
      <c r="B40" s="255" t="s">
        <v>183</v>
      </c>
      <c r="C40" s="253" t="s">
        <v>181</v>
      </c>
      <c r="D40" s="253"/>
      <c r="E40" s="253"/>
      <c r="F40" s="253"/>
      <c r="G40" s="253"/>
      <c r="H40" s="253"/>
      <c r="I40" s="253"/>
      <c r="J40" s="253"/>
      <c r="K40" s="253"/>
      <c r="L40" s="223"/>
      <c r="M40" s="254"/>
      <c r="N40" s="255"/>
      <c r="O40" s="223"/>
      <c r="P40" s="254"/>
      <c r="Q40" s="255"/>
      <c r="R40" s="223"/>
      <c r="S40" s="254"/>
      <c r="T40" s="255"/>
      <c r="U40" s="223"/>
      <c r="V40" s="254"/>
      <c r="W40" s="255"/>
      <c r="X40" s="223"/>
      <c r="Y40" s="254"/>
      <c r="Z40" s="255"/>
      <c r="AA40" s="223"/>
      <c r="AB40" s="254"/>
      <c r="AC40" s="255"/>
      <c r="AD40" s="223"/>
      <c r="AE40" s="254"/>
      <c r="AF40" s="255"/>
      <c r="AG40" s="223"/>
      <c r="AH40" s="254"/>
    </row>
    <row r="41" spans="2:34" x14ac:dyDescent="0.35">
      <c r="B41" s="255"/>
      <c r="C41" s="253" t="s">
        <v>181</v>
      </c>
      <c r="D41" s="253"/>
      <c r="E41" s="253"/>
      <c r="F41" s="253"/>
      <c r="G41" s="253"/>
      <c r="H41" s="253"/>
      <c r="I41" s="253"/>
      <c r="J41" s="253"/>
      <c r="K41" s="253"/>
      <c r="L41" s="223"/>
      <c r="M41" s="254"/>
      <c r="N41" s="255"/>
      <c r="O41" s="223"/>
      <c r="P41" s="254"/>
      <c r="Q41" s="255"/>
      <c r="R41" s="223"/>
      <c r="S41" s="254"/>
      <c r="T41" s="255"/>
      <c r="U41" s="223"/>
      <c r="V41" s="254"/>
      <c r="W41" s="255"/>
      <c r="X41" s="223"/>
      <c r="Y41" s="254"/>
      <c r="Z41" s="255"/>
      <c r="AA41" s="223"/>
      <c r="AB41" s="254"/>
      <c r="AC41" s="255"/>
      <c r="AD41" s="223"/>
      <c r="AE41" s="254"/>
      <c r="AF41" s="255"/>
      <c r="AG41" s="223"/>
      <c r="AH41" s="254"/>
    </row>
    <row r="42" spans="2:34" x14ac:dyDescent="0.35">
      <c r="B42" s="255"/>
      <c r="C42" s="253" t="s">
        <v>181</v>
      </c>
      <c r="D42" s="253"/>
      <c r="E42" s="253"/>
      <c r="F42" s="253"/>
      <c r="G42" s="253"/>
      <c r="H42" s="253"/>
      <c r="I42" s="253"/>
      <c r="J42" s="253"/>
      <c r="K42" s="253"/>
      <c r="L42" s="223"/>
      <c r="M42" s="254"/>
      <c r="N42" s="255"/>
      <c r="O42" s="223"/>
      <c r="P42" s="254"/>
      <c r="Q42" s="255"/>
      <c r="R42" s="223"/>
      <c r="S42" s="254"/>
      <c r="T42" s="255"/>
      <c r="U42" s="223"/>
      <c r="V42" s="254"/>
      <c r="W42" s="255"/>
      <c r="X42" s="223"/>
      <c r="Y42" s="254"/>
      <c r="Z42" s="255"/>
      <c r="AA42" s="223"/>
      <c r="AB42" s="254"/>
      <c r="AC42" s="255"/>
      <c r="AD42" s="223"/>
      <c r="AE42" s="254"/>
      <c r="AF42" s="255"/>
      <c r="AG42" s="223"/>
      <c r="AH42" s="254"/>
    </row>
    <row r="43" spans="2:34" ht="15" thickBot="1" x14ac:dyDescent="0.4">
      <c r="B43" s="256"/>
      <c r="C43" s="257"/>
      <c r="D43" s="257"/>
      <c r="E43" s="257"/>
      <c r="F43" s="257"/>
      <c r="G43" s="257"/>
      <c r="H43" s="257"/>
      <c r="I43" s="257"/>
      <c r="J43" s="257"/>
      <c r="K43" s="257"/>
      <c r="L43" s="258"/>
      <c r="M43" s="259"/>
      <c r="N43" s="256"/>
      <c r="O43" s="258"/>
      <c r="P43" s="259"/>
      <c r="Q43" s="256"/>
      <c r="R43" s="258"/>
      <c r="S43" s="259"/>
      <c r="T43" s="256"/>
      <c r="U43" s="258"/>
      <c r="V43" s="259"/>
      <c r="W43" s="256"/>
      <c r="X43" s="258"/>
      <c r="Y43" s="259"/>
      <c r="Z43" s="256"/>
      <c r="AA43" s="258"/>
      <c r="AB43" s="259"/>
      <c r="AC43" s="256"/>
      <c r="AD43" s="258"/>
      <c r="AE43" s="259"/>
      <c r="AF43" s="256"/>
      <c r="AG43" s="258"/>
      <c r="AH43" s="259"/>
    </row>
    <row r="44" spans="2:34" x14ac:dyDescent="0.35">
      <c r="C44" s="265">
        <f>COUNTIF(G28:AH28,"&gt;0")</f>
        <v>0</v>
      </c>
    </row>
    <row r="46" spans="2:34" x14ac:dyDescent="0.35">
      <c r="B46" s="387" t="s">
        <v>184</v>
      </c>
    </row>
    <row r="47" spans="2:34" x14ac:dyDescent="0.35">
      <c r="B47" s="387" t="s">
        <v>185</v>
      </c>
    </row>
    <row r="48" spans="2:34" x14ac:dyDescent="0.35">
      <c r="B48" s="260"/>
    </row>
    <row r="49" spans="2:6" x14ac:dyDescent="0.35">
      <c r="B49" s="387" t="s">
        <v>200</v>
      </c>
      <c r="C49" s="261"/>
      <c r="D49" s="262"/>
      <c r="E49" s="261"/>
      <c r="F49" s="261"/>
    </row>
    <row r="50" spans="2:6" x14ac:dyDescent="0.35">
      <c r="B50" s="387"/>
      <c r="C50" s="261"/>
      <c r="D50" s="261"/>
      <c r="E50" s="261"/>
      <c r="F50" s="261"/>
    </row>
    <row r="51" spans="2:6" x14ac:dyDescent="0.35">
      <c r="B51" s="260"/>
      <c r="C51" s="261"/>
      <c r="D51" s="261"/>
      <c r="E51" s="261"/>
      <c r="F51" s="261"/>
    </row>
    <row r="52" spans="2:6" ht="15.5" x14ac:dyDescent="0.35">
      <c r="B52" s="263"/>
      <c r="C52" s="261"/>
      <c r="D52" s="261"/>
      <c r="E52" s="261"/>
      <c r="F52" s="261"/>
    </row>
    <row r="53" spans="2:6" ht="15.5" x14ac:dyDescent="0.35">
      <c r="B53" s="263"/>
    </row>
    <row r="54" spans="2:6" ht="15.5" x14ac:dyDescent="0.35">
      <c r="B54" s="263"/>
    </row>
    <row r="55" spans="2:6" ht="15.5" x14ac:dyDescent="0.35">
      <c r="B55" s="263"/>
    </row>
    <row r="56" spans="2:6" ht="15.5" x14ac:dyDescent="0.35">
      <c r="B56" s="263"/>
    </row>
  </sheetData>
  <mergeCells count="55">
    <mergeCell ref="U16:U22"/>
    <mergeCell ref="F16:F22"/>
    <mergeCell ref="I16:I22"/>
    <mergeCell ref="L16:L22"/>
    <mergeCell ref="O16:O22"/>
    <mergeCell ref="R16:R22"/>
    <mergeCell ref="AO14:AQ14"/>
    <mergeCell ref="AL14:AN14"/>
    <mergeCell ref="X16:X22"/>
    <mergeCell ref="AA16:AA22"/>
    <mergeCell ref="AD16:AD22"/>
    <mergeCell ref="AG16:AG22"/>
    <mergeCell ref="Z14:AB14"/>
    <mergeCell ref="AC14:AE14"/>
    <mergeCell ref="AF14:AH14"/>
    <mergeCell ref="AI14:AK14"/>
    <mergeCell ref="E14:G14"/>
    <mergeCell ref="H14:J14"/>
    <mergeCell ref="K14:M14"/>
    <mergeCell ref="N14:P14"/>
    <mergeCell ref="Q14:S14"/>
    <mergeCell ref="T26:U26"/>
    <mergeCell ref="BY14:CA14"/>
    <mergeCell ref="CB14:CD14"/>
    <mergeCell ref="BG14:BI14"/>
    <mergeCell ref="BJ14:BL14"/>
    <mergeCell ref="BM14:BO14"/>
    <mergeCell ref="BP14:BR14"/>
    <mergeCell ref="BS14:BU14"/>
    <mergeCell ref="BV14:BX14"/>
    <mergeCell ref="BD14:BF14"/>
    <mergeCell ref="AR14:AT14"/>
    <mergeCell ref="AU14:AW14"/>
    <mergeCell ref="AX14:AZ14"/>
    <mergeCell ref="BA14:BC14"/>
    <mergeCell ref="T14:V14"/>
    <mergeCell ref="W14:Y14"/>
    <mergeCell ref="E26:F26"/>
    <mergeCell ref="H26:I26"/>
    <mergeCell ref="K26:L26"/>
    <mergeCell ref="N26:O26"/>
    <mergeCell ref="Q26:R26"/>
    <mergeCell ref="H23:I23"/>
    <mergeCell ref="K23:L23"/>
    <mergeCell ref="N23:O23"/>
    <mergeCell ref="Q23:R23"/>
    <mergeCell ref="T23:U23"/>
    <mergeCell ref="W23:X23"/>
    <mergeCell ref="Z23:AA23"/>
    <mergeCell ref="AC23:AD23"/>
    <mergeCell ref="AF23:AG23"/>
    <mergeCell ref="W26:X26"/>
    <mergeCell ref="Z26:AA26"/>
    <mergeCell ref="AC26:AD26"/>
    <mergeCell ref="AF26:AG26"/>
  </mergeCells>
  <conditionalFormatting sqref="E16:E17">
    <cfRule type="expression" dxfId="32" priority="30" stopIfTrue="1">
      <formula>F19&lt;$C19</formula>
    </cfRule>
  </conditionalFormatting>
  <conditionalFormatting sqref="E19">
    <cfRule type="expression" dxfId="31" priority="31" stopIfTrue="1">
      <formula>F21&lt;$C21</formula>
    </cfRule>
  </conditionalFormatting>
  <conditionalFormatting sqref="E20:E22 E18">
    <cfRule type="expression" dxfId="30" priority="34" stopIfTrue="1">
      <formula>F18&lt;$C18</formula>
    </cfRule>
  </conditionalFormatting>
  <conditionalFormatting sqref="G25 AE25 M25 P25 S25 V25 AH25 Y25 AB25 G23 P23 S23 V23 Y23 AB23 AE23 AH23 J25 J23 M23">
    <cfRule type="cellIs" dxfId="29" priority="32" stopIfTrue="1" operator="lessThan">
      <formula>$G$13</formula>
    </cfRule>
  </conditionalFormatting>
  <conditionalFormatting sqref="AH24 G24 AE24 AB24 Y24 V24 S24 P24 M24 J24">
    <cfRule type="expression" dxfId="28" priority="33" stopIfTrue="1">
      <formula>$O$24&lt;$G$13</formula>
    </cfRule>
  </conditionalFormatting>
  <conditionalFormatting sqref="D23">
    <cfRule type="cellIs" dxfId="27" priority="28" stopIfTrue="1" operator="lessThan">
      <formula>1</formula>
    </cfRule>
  </conditionalFormatting>
  <conditionalFormatting sqref="H16:H17">
    <cfRule type="expression" dxfId="26" priority="25" stopIfTrue="1">
      <formula>I19&lt;$C19</formula>
    </cfRule>
  </conditionalFormatting>
  <conditionalFormatting sqref="H19">
    <cfRule type="expression" dxfId="25" priority="26" stopIfTrue="1">
      <formula>I21&lt;$C21</formula>
    </cfRule>
  </conditionalFormatting>
  <conditionalFormatting sqref="H20:H22 H18">
    <cfRule type="expression" dxfId="24" priority="27" stopIfTrue="1">
      <formula>I18&lt;$C18</formula>
    </cfRule>
  </conditionalFormatting>
  <conditionalFormatting sqref="K16:K17">
    <cfRule type="expression" dxfId="23" priority="22" stopIfTrue="1">
      <formula>L19&lt;$C19</formula>
    </cfRule>
  </conditionalFormatting>
  <conditionalFormatting sqref="K19">
    <cfRule type="expression" dxfId="22" priority="23" stopIfTrue="1">
      <formula>L21&lt;$C21</formula>
    </cfRule>
  </conditionalFormatting>
  <conditionalFormatting sqref="K20:K22 K18">
    <cfRule type="expression" dxfId="21" priority="24" stopIfTrue="1">
      <formula>L18&lt;$C18</formula>
    </cfRule>
  </conditionalFormatting>
  <conditionalFormatting sqref="N16:N17">
    <cfRule type="expression" dxfId="20" priority="19" stopIfTrue="1">
      <formula>O19&lt;$C19</formula>
    </cfRule>
  </conditionalFormatting>
  <conditionalFormatting sqref="N19">
    <cfRule type="expression" dxfId="19" priority="20" stopIfTrue="1">
      <formula>O21&lt;$C21</formula>
    </cfRule>
  </conditionalFormatting>
  <conditionalFormatting sqref="N20:N22 N18">
    <cfRule type="expression" dxfId="18" priority="21" stopIfTrue="1">
      <formula>O18&lt;$C18</formula>
    </cfRule>
  </conditionalFormatting>
  <conditionalFormatting sqref="Q16:Q17">
    <cfRule type="expression" dxfId="17" priority="16" stopIfTrue="1">
      <formula>R19&lt;$C19</formula>
    </cfRule>
  </conditionalFormatting>
  <conditionalFormatting sqref="Q19">
    <cfRule type="expression" dxfId="16" priority="17" stopIfTrue="1">
      <formula>R21&lt;$C21</formula>
    </cfRule>
  </conditionalFormatting>
  <conditionalFormatting sqref="Q20:Q22 Q18">
    <cfRule type="expression" dxfId="15" priority="18" stopIfTrue="1">
      <formula>R18&lt;$C18</formula>
    </cfRule>
  </conditionalFormatting>
  <conditionalFormatting sqref="T16:T17">
    <cfRule type="expression" dxfId="14" priority="13" stopIfTrue="1">
      <formula>U19&lt;$C19</formula>
    </cfRule>
  </conditionalFormatting>
  <conditionalFormatting sqref="T19">
    <cfRule type="expression" dxfId="13" priority="14" stopIfTrue="1">
      <formula>U21&lt;$C21</formula>
    </cfRule>
  </conditionalFormatting>
  <conditionalFormatting sqref="T20:T22 T18">
    <cfRule type="expression" dxfId="12" priority="15" stopIfTrue="1">
      <formula>U18&lt;$C18</formula>
    </cfRule>
  </conditionalFormatting>
  <conditionalFormatting sqref="W16:W17">
    <cfRule type="expression" dxfId="11" priority="10" stopIfTrue="1">
      <formula>X19&lt;$C19</formula>
    </cfRule>
  </conditionalFormatting>
  <conditionalFormatting sqref="W19">
    <cfRule type="expression" dxfId="10" priority="11" stopIfTrue="1">
      <formula>X21&lt;$C21</formula>
    </cfRule>
  </conditionalFormatting>
  <conditionalFormatting sqref="W20:W22 W18">
    <cfRule type="expression" dxfId="9" priority="12" stopIfTrue="1">
      <formula>X18&lt;$C18</formula>
    </cfRule>
  </conditionalFormatting>
  <conditionalFormatting sqref="Z16:Z17">
    <cfRule type="expression" dxfId="8" priority="7" stopIfTrue="1">
      <formula>AA19&lt;$C19</formula>
    </cfRule>
  </conditionalFormatting>
  <conditionalFormatting sqref="Z19">
    <cfRule type="expression" dxfId="7" priority="8" stopIfTrue="1">
      <formula>AA21&lt;$C21</formula>
    </cfRule>
  </conditionalFormatting>
  <conditionalFormatting sqref="Z20:Z22 Z18">
    <cfRule type="expression" dxfId="6" priority="9" stopIfTrue="1">
      <formula>AA18&lt;$C18</formula>
    </cfRule>
  </conditionalFormatting>
  <conditionalFormatting sqref="AC16:AC17">
    <cfRule type="expression" dxfId="5" priority="4" stopIfTrue="1">
      <formula>AD19&lt;$C19</formula>
    </cfRule>
  </conditionalFormatting>
  <conditionalFormatting sqref="AC19">
    <cfRule type="expression" dxfId="4" priority="5" stopIfTrue="1">
      <formula>AD21&lt;$C21</formula>
    </cfRule>
  </conditionalFormatting>
  <conditionalFormatting sqref="AC20:AC22 AC18">
    <cfRule type="expression" dxfId="3" priority="6" stopIfTrue="1">
      <formula>AD18&lt;$C18</formula>
    </cfRule>
  </conditionalFormatting>
  <conditionalFormatting sqref="AF16:AF17">
    <cfRule type="expression" dxfId="2" priority="1" stopIfTrue="1">
      <formula>AG19&lt;$C19</formula>
    </cfRule>
  </conditionalFormatting>
  <conditionalFormatting sqref="AF19">
    <cfRule type="expression" dxfId="1" priority="2" stopIfTrue="1">
      <formula>AG21&lt;$C21</formula>
    </cfRule>
  </conditionalFormatting>
  <conditionalFormatting sqref="AF20:AF22 AF18">
    <cfRule type="expression" dxfId="0" priority="3" stopIfTrue="1">
      <formula>AG18&lt;$C18</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Introduction</vt:lpstr>
      <vt:lpstr>Instructions</vt:lpstr>
      <vt:lpstr>Price Criteria</vt:lpstr>
      <vt:lpstr>Quality Criteria</vt:lpstr>
      <vt:lpstr>Price &amp; Quality Combined</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Collette</dc:creator>
  <cp:lastModifiedBy>U440713</cp:lastModifiedBy>
  <dcterms:created xsi:type="dcterms:W3CDTF">2013-04-29T19:20:12Z</dcterms:created>
  <dcterms:modified xsi:type="dcterms:W3CDTF">2020-03-17T23:46:21Z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A12244863</vt:lpwstr>
  </property>
  <property fmtid="{D5CDD505-2E9C-101B-9397-08002B2CF9AE}" pid="3" name="Objective-Title">
    <vt:lpwstr>Develop Documents &gt; Selection &amp; Award Criteria - Evaluation Matrix Spreadsheet NEW</vt:lpwstr>
  </property>
  <property fmtid="{D5CDD505-2E9C-101B-9397-08002B2CF9AE}" pid="4" name="Objective-Comment">
    <vt:lpwstr/>
  </property>
  <property fmtid="{D5CDD505-2E9C-101B-9397-08002B2CF9AE}" pid="5" name="Objective-CreationStamp">
    <vt:filetime>2015-09-23T11:41:12Z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2015-09-23T11:41:12Z</vt:filetime>
  </property>
  <property fmtid="{D5CDD505-2E9C-101B-9397-08002B2CF9AE}" pid="9" name="Objective-ModificationStamp">
    <vt:filetime>2015-09-23T11:41:13Z</vt:filetime>
  </property>
  <property fmtid="{D5CDD505-2E9C-101B-9397-08002B2CF9AE}" pid="10" name="Objective-Owner">
    <vt:lpwstr>Nemeth, Nora N (U440487)</vt:lpwstr>
  </property>
  <property fmtid="{D5CDD505-2E9C-101B-9397-08002B2CF9AE}" pid="11" name="Objective-Path">
    <vt:lpwstr>Objective Global Folder:SG File Plan:Government, politics and public administration:Public administration:Procurement:Advice and policy: Procurement:Procurement Development: Best Practice: Procurement Journey: RouteTwo: 2010-:</vt:lpwstr>
  </property>
  <property fmtid="{D5CDD505-2E9C-101B-9397-08002B2CF9AE}" pid="12" name="Objective-Parent">
    <vt:lpwstr>Procurement Development: Best Practice: Procurement Journey: RouteTwo: 2010-</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i4>1</vt:i4>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Not Protectively Marked]</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